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<sst xmlns="http://schemas.openxmlformats.org/spreadsheetml/2006/main" count="816" uniqueCount="384">
  <si>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(%) – 78;  доля зарегистрированных тяжких и особо тяжких преступлений в количестве зарегистрированных преступлений в сфере незаконного оборота наркотиков  (%) - 73,6; доля тяжких и особо тяжких преступлений по уголовным делам, предварительное расследование по которым окончено (%) – 56; доля больных наркоманией, прошедших лечение и реабилитацию, длительность ремиссии, у которых составляет не менее 3 лет, по отношению к общему числу больных наркоманией, прошедших лечение и реабилитацию  (%) – 2; доля потребляющих наркотики лиц, выявленных в рамках медицинских обследований, связанных с призывом в армию, в общем количестве обследованных  (%) - 1,2</t>
  </si>
  <si>
    <t xml:space="preserve">начато выполнение работ по наружной отделке дома </t>
  </si>
  <si>
    <t xml:space="preserve">закончены работы по ремонту одной половины путепровода, в том числе: переустройство ВЛ-10 кВ СЦБ, ПЭ (временный вариант); переустройство оптических кабелей связи (промежуточный вариант);  разборка существующих конструкций путепровода; подъем пролетных строений;  ремонт опор;   ремонт балок пролетных строений;                      
устройство мостового полотна                                          
</t>
  </si>
  <si>
    <t xml:space="preserve">на подготовку проектной документации решен вопрос финансирования за счет доли местного бюджета 2,0 млн.руб.; в октябре 2013 года МУП «Рубцовский водоканал» был сделан запрос предложений на право заключения договора на выполнение проектной и рабочей документации на строительство объекта с начальной (максимальной) ценой 4,0 млн. руб. и требованием к сроку выполнения проектной документации - 270 дней; запрос предложений не состоялся; предусмотрен повторный запрос предложений  в 2014 году </t>
  </si>
  <si>
    <t xml:space="preserve">введен 1 этап протяженностью 188 п.м., из них 158 п.м. выполнены в 2013 году; стоимость реконструкции   –  8 964,49 тыс. руб.; введен 2 этап  протяженностью 179 м.; стоимость реконструкции  – 9 116,05 тыс. руб. 
</t>
  </si>
  <si>
    <t>проект не выполнялся из-за отсутствия финансирования</t>
  </si>
  <si>
    <t>программа не выполнялась из-за отсутсвия финансирования</t>
  </si>
  <si>
    <t>обновлены топографические планы площадью съемки 18,6 га; утвержден проект о внесении изменений в Правила землепользования и застройки; утверждены проекты межевания территории, застроенной многоквартирными жилыми домами площадью 175,8 га; получены и внесены сведения в единую  информационную систему о 2206 правообладателях земельных участков и о границах 1432 земельных участков</t>
  </si>
  <si>
    <t>введено жилых помещений общей площадью 9,196 тыс.кв.м.; 100% введенного жилья относится к экономклассу; начаты проектные работы по 2 проектам и продолжено строительство многоквартирного жилого дома</t>
  </si>
  <si>
    <t>МЦП «Поддержка и развитие малого и среднего предпринимательства в городе Рубцовске» на 2011 – 2013 годы и ДЦП «О государственной поддержке и развитии малого и среднего предпринимательства в Алтайском крае» на 2011-2013 годы</t>
  </si>
  <si>
    <r>
      <rPr>
        <b/>
        <sz val="9"/>
        <rFont val="Times New Roman"/>
        <family val="1"/>
      </rPr>
      <t xml:space="preserve">за счет краевого бюджета: </t>
    </r>
    <r>
      <rPr>
        <sz val="9"/>
        <rFont val="Times New Roman"/>
        <family val="1"/>
      </rPr>
      <t>организация и проведение конкурса проектов социально ориентированных некоммерческих организаций на предоставление грантов Губернатора Алтайского края по направлениям - 0,180 млн.руб.; предоставление социально ориентированным некоммерческим организациям, осуществляющим социальную деятельность, субсидий на возмещение части затрат, связанных с осуществлением уставной деятельности - 0,093 млн.руб.; организация информационного сопровождения деятельности социально ориентированных некоммерческих организаций в Алтайском крае - 0,036 млн.руб.; за счет внебюджетных источников: организация и проведение конкурса проектов социально ориентированных некоммерческих организаций на предоставление грантов Губернатора Алтайского края по направлениям - 0,093 млн.руб.; предоставление социально ориентированным некоммерческим организациям, осуществляющим социальную деятельность, субсидий на возмещение части затрат, связанных с осуществлением уставной деятельности - 0,024 млн.руб.</t>
    </r>
  </si>
  <si>
    <t>подготовка и размещение в краевых и муниципальных СМИ материалов тематических проектов, предусмотренных пунктом 3.1. ведомственной целевой программы</t>
  </si>
  <si>
    <t>завершение проекта перенесено на 2014 год</t>
  </si>
  <si>
    <t xml:space="preserve">введено в 2013 году одноэтажное здание на 2 магазина непродовольственных товаров по 114,12 кв.м. торговой площадью 
</t>
  </si>
  <si>
    <t>строительство не велось из-за отсутствия финансирования</t>
  </si>
  <si>
    <t>введено в 2013 году здание магазина непродовольственных товаров с парковкой торговой площадью 206,18 кв.м</t>
  </si>
  <si>
    <t xml:space="preserve">введено в 2013 году здание  общей площадью 692 кв.м., в том числе торговой 330 кв.м. </t>
  </si>
  <si>
    <t>приобретен один новый троллейбус и  передан в безвозмездное пользование предприятия в апреле 2013 года, в декабре троллейбус выпущен на линию; снижение затрат на электроэнергию и эксплуатационные расходы составило 0,015 млн.руб.</t>
  </si>
  <si>
    <r>
      <rPr>
        <b/>
        <sz val="9"/>
        <rFont val="Times New Roman"/>
        <family val="1"/>
      </rPr>
      <t>за счет краевого бюджета</t>
    </r>
    <r>
      <rPr>
        <sz val="9"/>
        <rFont val="Times New Roman"/>
        <family val="1"/>
      </rPr>
      <t xml:space="preserve"> средства выделены по гранту  Губернатора Алтайского края для поддержки инновационной деятельности машиностроительных предприятий края;  </t>
    </r>
    <r>
      <rPr>
        <b/>
        <sz val="9"/>
        <rFont val="Times New Roman"/>
        <family val="1"/>
      </rPr>
      <t>за счет всех источников</t>
    </r>
    <r>
      <rPr>
        <sz val="9"/>
        <rFont val="Times New Roman"/>
        <family val="1"/>
      </rPr>
      <t xml:space="preserve"> проведена  корректировка рабочей конструкторской документации, изготовление и доработка опытного образца ППК «Степь-9» по результатам испытания </t>
    </r>
  </si>
  <si>
    <t>доработка базового образца ЛПА-521; изготовление: машины прямого тушения МПТ-521; машины грузовой пассажирской МГП-521; передвижной насосной станции ПНС-521</t>
  </si>
  <si>
    <t>приобретение комплектующих, сборка двух образцов и демонстрация на Алтайской МИС</t>
  </si>
  <si>
    <t>выполнение проектных работ</t>
  </si>
  <si>
    <t>приобретены и установлены: рассев контрольный, компрессор, система автоматического увлажнения зерна, склад силосного типа, зерносушилка</t>
  </si>
  <si>
    <t>реализация проекта не предусматривалась в отчетном году</t>
  </si>
  <si>
    <t>реализация проекта не осуществлялась в отчетном году из-за отсутствия финансирования</t>
  </si>
  <si>
    <t>решение организационных вопросов</t>
  </si>
  <si>
    <t>приобретение и установка автоматической системы пооперационного контроля качества отливок в рамках проекта «Техническое перевооружение мелкого и среднего литья Рубцовский филиал ОАО «Алтайвагон»</t>
  </si>
  <si>
    <t xml:space="preserve">улучшили  жилищные условия 55 молодых семей, в том числе с использованием ипотечных жилищных кредитов и займов – 36 семей; доля бюджетных средств, направленных на строительство индивидуального и приобретение нового жилья, в общем объёме бюджетных средств, выделяемых в рамках муниципальной программы - 26%; общая площадь жилых помещений для улучшения условий молодых семей составила 3863,95 кв.м.
</t>
  </si>
  <si>
    <t>проведено стимулирование молодых педагогов в соответствии с Положением о распределении фонда оплаты труда. 786 человек, в т.ч. 63 руководителя через курсы повысили квалификацию. 200 педагогов приняли участие в творческих конкурсах педагогического мастерства «Учитель года», «Лучшая методическая разработка учителя - предметника», «Детский сад-2013» и др.</t>
  </si>
  <si>
    <t>приобретено программное обеспечение АИБС МАРК SQL для комплексной автоматизации библиотечных процессов - 0,183 млн.руб.; проведена подписка на периодические издания - 0,17 млн. руб.; приобретение оборудование и мебель - 0,103 млн.руб.</t>
  </si>
  <si>
    <t>проведены мероприятия по повышению энергоэффективности муниципальных учреждений и организаций; получен 21 энергетический паспорт</t>
  </si>
  <si>
    <r>
      <rPr>
        <b/>
        <sz val="8"/>
        <rFont val="Times New Roman"/>
        <family val="1"/>
      </rPr>
      <t xml:space="preserve">за счет федерального бюджта: </t>
    </r>
    <r>
      <rPr>
        <sz val="8"/>
        <rFont val="Times New Roman"/>
        <family val="1"/>
      </rPr>
      <t xml:space="preserve">предоставление субсидий СМСП, осуществляющим модернизацию производства товаров (работ, услуг), в том числе субсидирование части банковской процентной ставки по кредитам, привлекаемым на приобретение оборудования и строительство производственных помещений - 3,225 млн.руб.; поддержка начинающих субъектов малого предпринимательства путем предоставления целевых грантов - 0,3 млн.руб.; поддержка мероприятий муниципальных целевых программ развития малого и среднего предпринимательства - 1,332 млн.руб.; </t>
    </r>
    <r>
      <rPr>
        <b/>
        <sz val="8"/>
        <rFont val="Times New Roman"/>
        <family val="1"/>
      </rPr>
      <t>за счет краевого бюджета: п</t>
    </r>
    <r>
      <rPr>
        <sz val="8"/>
        <rFont val="Times New Roman"/>
        <family val="1"/>
      </rPr>
      <t xml:space="preserve">редоставление субсидий СМСП, осуществляющим модернизацию производства товаров (работ, услуг), в том числе субсидирование части банковской процентной ставки по кредитам, привлекаемым на приобретение оборудования и строительство производственных помещений - 0,434 млн.руб.; поддержка мероприятий муниципальных целевых программ развития малого и среднего  предпринимательства - 0,333 млн.руб.; </t>
    </r>
    <r>
      <rPr>
        <b/>
        <sz val="8"/>
        <rFont val="Times New Roman"/>
        <family val="1"/>
      </rPr>
      <t>за счет местного бюджета:</t>
    </r>
    <r>
      <rPr>
        <sz val="8"/>
        <rFont val="Times New Roman"/>
        <family val="1"/>
      </rPr>
      <t xml:space="preserve">   мероприятия по господдержке инвестиционных проектов субъектов малого предпринимательства - 0,185 млн.руб.; </t>
    </r>
    <r>
      <rPr>
        <b/>
        <sz val="8"/>
        <rFont val="Times New Roman"/>
        <family val="1"/>
      </rPr>
      <t>за счет микрозаймов:</t>
    </r>
    <r>
      <rPr>
        <sz val="8"/>
        <rFont val="Times New Roman"/>
        <family val="1"/>
      </rPr>
      <t xml:space="preserve"> привлечено малым прелпринимательством на проекты - 4,820 млн.руб.; </t>
    </r>
    <r>
      <rPr>
        <b/>
        <sz val="8"/>
        <rFont val="Times New Roman"/>
        <family val="1"/>
      </rPr>
      <t>за счет всех источников финансирования</t>
    </r>
    <r>
      <rPr>
        <sz val="8"/>
        <rFont val="Times New Roman"/>
        <family val="1"/>
      </rPr>
      <t xml:space="preserve"> оказана господдержка 29 инвестиционным проектам субъектов малого и среднего предпринимательства; </t>
    </r>
  </si>
  <si>
    <r>
      <rPr>
        <b/>
        <sz val="9"/>
        <rFont val="Times New Roman"/>
        <family val="1"/>
      </rPr>
      <t>за счет краевого бюджета</t>
    </r>
    <r>
      <rPr>
        <sz val="9"/>
        <rFont val="Times New Roman"/>
        <family val="1"/>
      </rPr>
      <t xml:space="preserve"> средства выделены по гранту  Губернатора Алтайского края для поддержки инновационной деятельности машиностроительных предприятий края профинансировано разработка и постановка на производство оборотного плуга ППО 6+3;  </t>
    </r>
    <r>
      <rPr>
        <b/>
        <sz val="9"/>
        <rFont val="Times New Roman"/>
        <family val="1"/>
      </rPr>
      <t>за счет собственных средств  ЗАО «РЗЗ» п</t>
    </r>
    <r>
      <rPr>
        <sz val="9"/>
        <rFont val="Times New Roman"/>
        <family val="1"/>
      </rPr>
      <t>риобретено сварочное и контрольное оборудование</t>
    </r>
  </si>
  <si>
    <t xml:space="preserve">МЦП «Профилактика преступлений и иных правонарушений в городе Рубцовске Алтайского края» на 2012 - 2014 годы </t>
  </si>
  <si>
    <t>подготовлено 369 межевых планов земельных участков, подлежащих межеванию и постановке на кадастровый учет земельных участков  под объектами казны и объектами, находящимися в муниципальной собственности и многоквартирными домами; подано в суд по взысканию долгов по аренде земельных участков и неосновательному обогащению 35 исков; предъявлено претензий по договорам аренды земельных участков в количестве 1701; 2  рабочих места обеспечены оргтехникой; подготовлено 16 технических заключений по определению арендной платы земельных участков предоставляемых под строительство</t>
  </si>
  <si>
    <t>Рубцовский филиал ОАО «НПК «Уралвагон-завод»</t>
  </si>
  <si>
    <t>ВЦП «Неотложные меры по предупреждению распространения в Алтайском крае заболевания, вызываемого вирусом иммунодефицита человека (ВИЧ-инфекции)» на 2012-2014 годы</t>
  </si>
  <si>
    <t>8.</t>
  </si>
  <si>
    <t>9.</t>
  </si>
  <si>
    <t>ВЦП «Переподготовка и повышение квалификации медицинских работников» на 2012-2014 годы</t>
  </si>
  <si>
    <t>10.</t>
  </si>
  <si>
    <t>11.</t>
  </si>
  <si>
    <t>12.</t>
  </si>
  <si>
    <t>Возврат в сеть муниципальных
дошкольных образовательных
учреждений города Рубцовска зданий бывших детских садов</t>
  </si>
  <si>
    <t>13.</t>
  </si>
  <si>
    <t>14.</t>
  </si>
  <si>
    <t>15.</t>
  </si>
  <si>
    <t>16.</t>
  </si>
  <si>
    <t>17.</t>
  </si>
  <si>
    <t>Разработка, освоение и организация производства технологического комплекса кормоприготовления</t>
  </si>
  <si>
    <t>Разработка, освоение и организация производства технологического комплекса очистки, сушки и хранения зерна</t>
  </si>
  <si>
    <t>Строительство футбольного поля с искусственным покрытием по ул.Калинина, 21</t>
  </si>
  <si>
    <t>МЦП «Культура города Рубцовска Алтайского края на 2011-2013 годы» и ДЦП «Культура Алтайского края» на 2011 -2015 годы</t>
  </si>
  <si>
    <t xml:space="preserve">Социальные  услуги </t>
  </si>
  <si>
    <t>Услуги культуры</t>
  </si>
  <si>
    <t>Медицинская помощь и услуги физической культуры</t>
  </si>
  <si>
    <t>Услуги образования</t>
  </si>
  <si>
    <t>19.</t>
  </si>
  <si>
    <t>Реконструкция стадиона МБУ «Спортивный клуб «Торпедо»</t>
  </si>
  <si>
    <t>20.</t>
  </si>
  <si>
    <t>21.</t>
  </si>
  <si>
    <t>22.</t>
  </si>
  <si>
    <t>МЦП «Социальная поддержка малоимущих граждан и малоимущих семей с детьми города Рубцовска» на 2011 - 2013 годы и ДЦП «Социальная поддержка малоимущих граждан и граждан, находящихся в трудной жизненной ситуации» на 2011-2013 годы</t>
  </si>
  <si>
    <t>23.</t>
  </si>
  <si>
    <t>Капитальный ремонт МБУ «Городской Дворец культуры» по пр.Ленина,7</t>
  </si>
  <si>
    <t>Капитальный ремонт здания МБУК «Рубцовский драматический театр» по ул.Карла Маркса, 14</t>
  </si>
  <si>
    <t>ВЦП «Здоровое поколение» на 2011-2013 годы</t>
  </si>
  <si>
    <t>ВЦП «Формирование и пропаганда здорового образа жизни среди населения Алтайского края» на 2008 - 2010 годы</t>
  </si>
  <si>
    <t>МЦП «Обеспечение жильем или улучшение жилищных условий молодых семей в городе Рубцовске на 2011 - 2015 годы» и ДЦП «Обеспечение жильем молодых семей в Алтайском крае» на 2011 - 2015 годы и ФЦП «Жилище» на 2011-2015 годы</t>
  </si>
  <si>
    <t xml:space="preserve">МЦП «Развитие деятельности муниципальных библиотек города Рубцовска» на 2013-2015 годы </t>
  </si>
  <si>
    <t xml:space="preserve">Магазин с административными помещениями по ул. Комсомольской, 114 </t>
  </si>
  <si>
    <t xml:space="preserve">МЦП «Развитие физической культуры и спорта муниципального образования город Рубцовск Алтайского края» на 2013-2017 годы </t>
  </si>
  <si>
    <t>МУП «Рубцовский водоканал»; МКУ «УКС г.Рубцовска»</t>
  </si>
  <si>
    <t>МЦП «Профилактика экстремизма, а также минимилизация и (или) ликвидация последствий проявлений экстремизма на территории города  Рубцовска»  на 2013-2015 годы</t>
  </si>
  <si>
    <t xml:space="preserve">ДЦП  «Социализация граждан пожилого возраста и инвалидов в Алтайском крае» на  2013-2017 годы (проект) </t>
  </si>
  <si>
    <t xml:space="preserve">КГБУСО «Территориа-льный центр социальной помощи семье и детям
 г. Рубцовска»
</t>
  </si>
  <si>
    <t>24.</t>
  </si>
  <si>
    <t>ДЦП «О мерах по улучшению качества жизни граждан пожилого возраста в Алтайском крае» на 2011-2013 годы</t>
  </si>
  <si>
    <t>73.</t>
  </si>
  <si>
    <t>ООО «Алтайтранс-маш-сервис»</t>
  </si>
  <si>
    <t>25.</t>
  </si>
  <si>
    <t xml:space="preserve">ДЦП  «Социализации семей с детьми-инвалидами и с ограниченными возможностями в Алтайском крае» на  2013-2017 годы (проект) </t>
  </si>
  <si>
    <t xml:space="preserve">Строительство банно-прачечного комбината на базе КГБСУСО «Рубцовский специальный дом - интерната для престарелых и инвалидов» (г.Рубцовск ул. Р.Зорге, 157) </t>
  </si>
  <si>
    <t>26.</t>
  </si>
  <si>
    <t>27.</t>
  </si>
  <si>
    <t>КГБСУСО «Рубцовский специальный дом - интерната для престарелых и инвалидов»</t>
  </si>
  <si>
    <t>18.</t>
  </si>
  <si>
    <t>19.1.</t>
  </si>
  <si>
    <t>40.1</t>
  </si>
  <si>
    <t>40.2</t>
  </si>
  <si>
    <t>41.1</t>
  </si>
  <si>
    <t>45.1</t>
  </si>
  <si>
    <t>89.</t>
  </si>
  <si>
    <t>90.</t>
  </si>
  <si>
    <t>Проведение энергосберегающих мероприятий для повышения энергетической эффективности здания КГБУСО «Территориальный центр социальной помощи семье и детям г. Рубцовска» в рамках ДЦП «Энергосбережение и повышение энергетической эффективности в Алтайском крае» на 2011-2015 годы и на перспективу до 2020 года</t>
  </si>
  <si>
    <t>28.</t>
  </si>
  <si>
    <t>Безопасность населения</t>
  </si>
  <si>
    <t>29.</t>
  </si>
  <si>
    <t>Строительство на территории МБОУ "Средняя образовательная школа №11" актового зала и учебных мастерских</t>
  </si>
  <si>
    <t>30.</t>
  </si>
  <si>
    <t>31.</t>
  </si>
  <si>
    <t>МЦП «Повышение противопожарной устойчивости города Рубцовска» на 2011-2015 годы</t>
  </si>
  <si>
    <t xml:space="preserve">МЦП «Повышение безопасности дорожного движения в г.Рубцовске на 2011 - 2015 годы» </t>
  </si>
  <si>
    <t>МО МВД России «Рубцовский»</t>
  </si>
  <si>
    <t>МКУ «Управление культуры, спорта и молодежной политики»        г. Рубцовска; МКУ «Управление образования»      г. Рубцовска</t>
  </si>
  <si>
    <t>Программа «Комплексное развитие систем коммунальной инфраструктуры в городе Рубцовске» на 2012-2015 годы</t>
  </si>
  <si>
    <t>ДЦП «Развитие водоснабжения, водоотведения и очистки сточных вод в Алтайском крае» на 2011-2017 годы</t>
  </si>
  <si>
    <t>Адинитстрация города Рубцовска (управление по ЖКДХ и благоустрой-ству Администрации города Рубцовска); МКУ «УКС г.Рубцовска»</t>
  </si>
  <si>
    <t>Администрация города Рубцовска (управление по ЖКДХ и благоустрой-ству Администрации города Рубцовска); МКУ «УКС г.Рубцовска»</t>
  </si>
  <si>
    <t>Администрация города Рубцовска (управление по ЖКДХ и благоустрой-ству Администрации города Рубцовска);</t>
  </si>
  <si>
    <t xml:space="preserve">МЦП «Капитальный ремонт многоквартирных домов в городе Рубцовске» на 2012-2013 годы </t>
  </si>
  <si>
    <t xml:space="preserve">Администрация города Рубцовска (управление Администрации города Рубцовска по промышленности, энергетике, транспорту, развитию предпринимательства и труду); </t>
  </si>
  <si>
    <t xml:space="preserve">Администрация города Рубцовска (управление Администрации города Рубцовска по промышленности, энергетике, транспорту, развитию предпринима-тельства и труду); Муниципаль-ное унитарное троллейбусное предприятие муниципаль-ного образования «Город Рубцовск»  </t>
  </si>
  <si>
    <t>Администрация города Рубцовска (управление Администра-ции города Рубцовска по промышленности, энергетике, транспорту, развитию предпринимательства и труду);</t>
  </si>
  <si>
    <t xml:space="preserve">ИП Азаров А.П.;
ИП Носков А.В
</t>
  </si>
  <si>
    <t xml:space="preserve">ИП Пестерева Л.А.;
ИП Зопунян Г.Г.
</t>
  </si>
  <si>
    <t>ИП Шахов С.Г.;                      ИП Шахова Т.Е.</t>
  </si>
  <si>
    <t xml:space="preserve">ИП Мишенин А.Ф.;
ИП Мишенина О.И.
</t>
  </si>
  <si>
    <t>ИП Дегтярева Е.П.</t>
  </si>
  <si>
    <t>ИП Фролов Е.А.;                ИП Фролова А.Г.</t>
  </si>
  <si>
    <t xml:space="preserve">Строительство магазина непродовольственных товаров
по ул. Баумана, 1
</t>
  </si>
  <si>
    <t>ОАО «Рубцовский мясокомбинат»</t>
  </si>
  <si>
    <t xml:space="preserve">Администрация города Рубцовска (комитет Администра-ции города Рубцовска по архитектуре и градострои-тельству)           </t>
  </si>
  <si>
    <t>Администрация города Рубцовска (комитет Администра-ции города Рубцовска по управлению имуществом)</t>
  </si>
  <si>
    <t xml:space="preserve">Администрация города Рубцовска (управление по ЖКДХ и благоустрой-ству Администрации города Рубцовска) </t>
  </si>
  <si>
    <t>Администрация города Рубцовска (управление по ЖКДХ и благоустрой-ству Администрации города Рубцовска)</t>
  </si>
  <si>
    <t>ОГИБДД  МО МВД России «Рубцовский»</t>
  </si>
  <si>
    <t>Создание машин на базе шасси 521М1</t>
  </si>
  <si>
    <t>Производство и реализация сельскохозяйственных тракторов «Беларус-2103», «Беларус-1502»</t>
  </si>
  <si>
    <t>Производство и реализация сельскохозяйственных тракторов «К744Р1»</t>
  </si>
  <si>
    <t>Техническое перевооружение и модернизация производства для ВВТ</t>
  </si>
  <si>
    <t>«Армата» (Модернизация бронекорпусного и штамповочных производств)</t>
  </si>
  <si>
    <t>ОАО «Мельник»</t>
  </si>
  <si>
    <t>Расширение и модернизация складских площадок под готовую продукцию</t>
  </si>
  <si>
    <t>Реконструкция автомобильных подъездных путей под большегрузные автомобили</t>
  </si>
  <si>
    <t>Монтаж линии по производству белково-минеральных витаминных добавок</t>
  </si>
  <si>
    <t>Расширение складских и элеваторных ёмкостей</t>
  </si>
  <si>
    <t>Строительство зерносушилки и приёмной точки для подсолнечника</t>
  </si>
  <si>
    <t>32.</t>
  </si>
  <si>
    <t>МЦП «Комплексные меры противодействия злоупотреблению наркотиками и их незаконному обороту в  городе Рубцовске»  
на 2010-2013 годы</t>
  </si>
  <si>
    <t>МКУ «Управление культуры, спорта и молодежной политики»        г. Рубцовска</t>
  </si>
  <si>
    <t xml:space="preserve">МЦП «Молодежь города Рубцовска» на 2012 - 2014 годы и ВЦП «Молодежь Алтая» на 2011 - 2013 годы </t>
  </si>
  <si>
    <t>ДЦП «Преодоление последствий ядерных испытаний на Семипалатинском полигоне» на 2011-2015 годы</t>
  </si>
  <si>
    <t>ВЦП «Совершенствование деятельности института мировой юстиции на территории Алтайского края» на 2011-2013 годы</t>
  </si>
  <si>
    <t>МКУ «УКС г.Рубцовска»;     МКУ «Управление культуры, спорта и молодежной политики»            г. Рубцовска</t>
  </si>
  <si>
    <t xml:space="preserve">Управление социальной защиты населения по городу Рубцовску
</t>
  </si>
  <si>
    <t>Итого по мероприятиям цели 2.</t>
  </si>
  <si>
    <t xml:space="preserve">Цель 3.Обеспечение устойчивого функционирования и развития инфраструктуры города </t>
  </si>
  <si>
    <t>33.</t>
  </si>
  <si>
    <t>39.</t>
  </si>
  <si>
    <t>Жилищно - коммунальное хозяйство</t>
  </si>
  <si>
    <t>МУП «Рубцовский водоканал»</t>
  </si>
  <si>
    <t>14.1.</t>
  </si>
  <si>
    <t>14.2.</t>
  </si>
  <si>
    <t>14.3.</t>
  </si>
  <si>
    <t>14.4.</t>
  </si>
  <si>
    <t>14.5.</t>
  </si>
  <si>
    <t>МКУ «Управление образования»      г. Рубцовска</t>
  </si>
  <si>
    <t>Строительство канализационного коллектора диаметром 800мм по проспекту Ленина от ул.Сельмашской до КНС-5 в г.Рубцовске, включая проектные работы</t>
  </si>
  <si>
    <t>34.</t>
  </si>
  <si>
    <t>65.</t>
  </si>
  <si>
    <t>66.</t>
  </si>
  <si>
    <t>67.</t>
  </si>
  <si>
    <t>68.</t>
  </si>
  <si>
    <t>69.</t>
  </si>
  <si>
    <t>70.</t>
  </si>
  <si>
    <t>71.</t>
  </si>
  <si>
    <t>72.</t>
  </si>
  <si>
    <t>Итого по мероприятиям цели 4.</t>
  </si>
  <si>
    <t>Техническое перевооружение обеззараживания питьевой воды на насосно-фильтровальной станции в  г.Рубцовска</t>
  </si>
  <si>
    <t>35.</t>
  </si>
  <si>
    <t>36.</t>
  </si>
  <si>
    <t xml:space="preserve">Управление Администрации города Рубцовска по ЖКДХ и благоустрой-ству </t>
  </si>
  <si>
    <t>Управление Администрации города Рубцовска по ЖКДХ и благоустрой-ству; МКУ «УКС г.Рубцовска»</t>
  </si>
  <si>
    <t xml:space="preserve">Реконструкция путепровода через железнодорожные пути по ул. Калинина </t>
  </si>
  <si>
    <t xml:space="preserve">Реконструкция котельной № 5, пер.Фруктовый, д.6  </t>
  </si>
  <si>
    <t>37.</t>
  </si>
  <si>
    <t>38.</t>
  </si>
  <si>
    <t>МЦП «Переселение граждан из аварийного жилищного фонда в городе Рубцовске» 2012-2013 годы</t>
  </si>
  <si>
    <t>МЦП «Модернизация и замена лифтов многоэтажных домов города Рубцовска» на 2012-2014 годы</t>
  </si>
  <si>
    <t>ДЦП «Комплексное развитие систем коммунальной инфраструктуры Алтайского края» на 2011-2013 годы</t>
  </si>
  <si>
    <t>40.</t>
  </si>
  <si>
    <t>Модернизация котельных № 1, 4, 5, 10 в г.Рубцовске</t>
  </si>
  <si>
    <t>41.</t>
  </si>
  <si>
    <t>МЦП «Энергосбережение и повышения энергетической эффективности организаций муниципального образования «Город Рубцовск» Алтайского края на 2010-2014 годы с перспективой до 2020года»</t>
  </si>
  <si>
    <t>Энергоэффективность в топливно-энергетическом комплексе</t>
  </si>
  <si>
    <t xml:space="preserve">Энергоэффективность предприятий и учреждений бюджетной сферы муниципального образования город Рубцовск Алтайского края </t>
  </si>
  <si>
    <t>МУП «Рубцовские тепловые сети»;                МУП «Рубцовский водоканал»</t>
  </si>
  <si>
    <t>76.</t>
  </si>
  <si>
    <t>Обновление основных средств</t>
  </si>
  <si>
    <t>Рубцовский филиал ОАО «Алтайвагон»</t>
  </si>
  <si>
    <t>77.</t>
  </si>
  <si>
    <t>Приобретение оборудования для ускоренного охлаждения хлебобулочных изделиий</t>
  </si>
  <si>
    <t>ОАО «Рубцовский хлебокомби-нат»</t>
  </si>
  <si>
    <t>78.</t>
  </si>
  <si>
    <t>Приобретение отсадочной машины для выработки сдобного печенья</t>
  </si>
  <si>
    <t>79.</t>
  </si>
  <si>
    <t>80.</t>
  </si>
  <si>
    <t>81.</t>
  </si>
  <si>
    <t>Расширение производства почвообрабатывающей сельскохозяйственной техники</t>
  </si>
  <si>
    <t>ОАО «Завод нестандартного оборудования»</t>
  </si>
  <si>
    <t>ЗАО «РЗЗ»</t>
  </si>
  <si>
    <t>82.</t>
  </si>
  <si>
    <t>Производство детской продукции, линейка детского питания</t>
  </si>
  <si>
    <t>83.</t>
  </si>
  <si>
    <t>Производство мыла</t>
  </si>
  <si>
    <t>84.</t>
  </si>
  <si>
    <t>85.</t>
  </si>
  <si>
    <t>Модернизация производственной линии по выпуску из полиуретана</t>
  </si>
  <si>
    <t>Строительство новых производственных площадей</t>
  </si>
  <si>
    <t>86.</t>
  </si>
  <si>
    <t>Модернизация основных фондов</t>
  </si>
  <si>
    <t xml:space="preserve">Реконструкция магистральных тепловых сетей в г.Рубцовске </t>
  </si>
  <si>
    <t>МКУ «Управление образования» г. Рубцовска;  МКУ «Управление культуры, спорта и молодежной политики»        г. Рубцовска</t>
  </si>
  <si>
    <t>42.</t>
  </si>
  <si>
    <t>43.</t>
  </si>
  <si>
    <t xml:space="preserve">Проведение ремонта дворовых территорий и подъездов к дворовым территориям </t>
  </si>
  <si>
    <t xml:space="preserve">Проведение ремонта дорожного покрытия улично-дорожной сети города </t>
  </si>
  <si>
    <t>Дорожное хозяйство и транспорт</t>
  </si>
  <si>
    <t xml:space="preserve">МЦП «Стимулирование развития жилищного строительства в городе Рубцовске» на 2012-2015 годы </t>
  </si>
  <si>
    <t>44.</t>
  </si>
  <si>
    <t>Строительство 5-этажного жилого дома №25 по пр. Ленина, мкр. 33</t>
  </si>
  <si>
    <t xml:space="preserve">МКУ «УКС» г.Рубцовска </t>
  </si>
  <si>
    <t>ООО «Главалтай-строй»</t>
  </si>
  <si>
    <t>46.</t>
  </si>
  <si>
    <t>47.</t>
  </si>
  <si>
    <t>45.</t>
  </si>
  <si>
    <t>Капитально – восстановительный ремонт с модернизацией подвижного состава (троллейбусы)</t>
  </si>
  <si>
    <t>МЦП «Создание условий для предоставления транспортных услуг населению городским электрическим транспортом» на 2012 – 2016 годы и ДЦП «Развитие городского электрического транспорта в Алтайском крае в 2012-2016 годах»</t>
  </si>
  <si>
    <t>Итого по мероприятиям цели 3.</t>
  </si>
  <si>
    <t>48.</t>
  </si>
  <si>
    <t>49.</t>
  </si>
  <si>
    <t>50.</t>
  </si>
  <si>
    <t>Подготовка условий для активизации инвестиционной деятельности на территории города</t>
  </si>
  <si>
    <t xml:space="preserve">МЦП «Развитие градостроительства в городе Рубцовске» на 2011 - 2015 годы </t>
  </si>
  <si>
    <t>МЦП «Совершенствование системы учета и управления объектами недвижимости муниципального образования город Рубцовск Алтайского края» на 2012-2014 годы</t>
  </si>
  <si>
    <t>58.</t>
  </si>
  <si>
    <t>Строительство магазина  в 35 метрах северо-восточнее жилого дома по ул. Комсомольской, 83</t>
  </si>
  <si>
    <t xml:space="preserve">Строительство магазина  в 80 метрах восточнее дома по
ул. Алтайской, 27
</t>
  </si>
  <si>
    <t>59.</t>
  </si>
  <si>
    <t>60.</t>
  </si>
  <si>
    <t>Разработка, освоение и организация производства комбинированных почвообрабатывающих орудий УНС-9, КПК-5, БИГ – 3А</t>
  </si>
  <si>
    <t>ИП Изотова С.В.</t>
  </si>
  <si>
    <t>61.</t>
  </si>
  <si>
    <t>9.1.</t>
  </si>
  <si>
    <t>МБОУ "Средняя общеобразовательная школа №22" по ул.Сельмашской, 38В в г.Рубцовске</t>
  </si>
  <si>
    <t xml:space="preserve">ВЦП «Развитие футбола в Алтайском крае» на 2011-2013 годы </t>
  </si>
  <si>
    <t>Магазин продовольственных товаров с административными помещениями и кафе по   ул.Щетинкина,5</t>
  </si>
  <si>
    <t>ООО «Агромаш»</t>
  </si>
  <si>
    <t>Инвестиционные проекты субъектов малого и среднего предпринимательства по развитию потребительского потенциала города</t>
  </si>
  <si>
    <t>Инвестиционные проекты хозяйствующих субъектов по развитию производственного потенциала города</t>
  </si>
  <si>
    <t xml:space="preserve">Строительство общеобразовательной школы на 550 мест по ул.Федоренко,13 в мкр.1Б г.Рубцовска </t>
  </si>
  <si>
    <t>62.</t>
  </si>
  <si>
    <t>63.</t>
  </si>
  <si>
    <t>64.</t>
  </si>
  <si>
    <t xml:space="preserve">Разработка посевных почвообрабатывающих комплексов </t>
  </si>
  <si>
    <t>51.</t>
  </si>
  <si>
    <t>52.</t>
  </si>
  <si>
    <t>ДЦП «Государственная поддержка общественных инициатив и социально ориентированных некоммерческих организаций в Алтайском крае» на 2011-2013 годы</t>
  </si>
  <si>
    <t>Разработка, освоение и организация производства оборотных и лесных плугов</t>
  </si>
  <si>
    <t>ОАО «АСМ – Запчасть»</t>
  </si>
  <si>
    <t>74.</t>
  </si>
  <si>
    <t>75.</t>
  </si>
  <si>
    <t>Разработка, освоение и организация производства кормоуборочной техники КОН 2,1; ДП-4,0; косилка-плющилка; грабли-ворошилка-валкователь; пресс-подборщик; кормораздатчик</t>
  </si>
  <si>
    <t>ВЦП «Информационное обеспечение деятельности органов государственной власти Алтайского края по социально-экономическому развитию Алтайского края» на 2012-2014 годы</t>
  </si>
  <si>
    <t>53.</t>
  </si>
  <si>
    <t>Строительство магазина в 65 метрах южнее жилого дома по ул. Пролетарской, 420</t>
  </si>
  <si>
    <t>55.</t>
  </si>
  <si>
    <t>54.</t>
  </si>
  <si>
    <t>Строительство здания на два магазина по ул. Комсомольская, 149</t>
  </si>
  <si>
    <t>Строительство магазина в  63 метрах севернее пересечения пер. Макаренко и ул. Арычной</t>
  </si>
  <si>
    <t>ООО «Амарант»</t>
  </si>
  <si>
    <t>56.</t>
  </si>
  <si>
    <t>Строительство здания магазина оптово-розничной торговли</t>
  </si>
  <si>
    <t>57.</t>
  </si>
  <si>
    <t>Строительство жилого 9-этажного дома по пер.Улежникова, д 7, г.Рубцовск</t>
  </si>
  <si>
    <t>Приложение 1</t>
  </si>
  <si>
    <t>в том числе по источникам финансирования</t>
  </si>
  <si>
    <t>Исполнитель</t>
  </si>
  <si>
    <t>краевой бюджет</t>
  </si>
  <si>
    <t>внебюджетные источники</t>
  </si>
  <si>
    <t>1.</t>
  </si>
  <si>
    <t>2.</t>
  </si>
  <si>
    <t>№ п/п</t>
  </si>
  <si>
    <t>Наименование мероприятия</t>
  </si>
  <si>
    <t>млн. руб.</t>
  </si>
  <si>
    <t>Цель 1. Создание условий для стабилизации численности и занятости населения</t>
  </si>
  <si>
    <t>3.</t>
  </si>
  <si>
    <t>4.</t>
  </si>
  <si>
    <t>Объем финансирования - всего</t>
  </si>
  <si>
    <t>5.</t>
  </si>
  <si>
    <t>6.</t>
  </si>
  <si>
    <t>КГКУ ЦЗН 
г. Рубцовска</t>
  </si>
  <si>
    <t>МКУ «Управление культуры, спорта и молодежной политики»           г. Рубцовска</t>
  </si>
  <si>
    <t>Итого по мероприятиям цели 1.</t>
  </si>
  <si>
    <t xml:space="preserve">федераль-ный бюджет </t>
  </si>
  <si>
    <t>38.1</t>
  </si>
  <si>
    <t>38.2</t>
  </si>
  <si>
    <t>87.</t>
  </si>
  <si>
    <t>88.</t>
  </si>
  <si>
    <t>Капремонт муниципального общежития по ул.Громова,30</t>
  </si>
  <si>
    <t>Реконструкция нежилого двухэтажного здания по ул.Федоренко, 1Б</t>
  </si>
  <si>
    <t>Отдел Главного управления Рубцовского межрайонного медицинского округа Алтайского края;                                            КГКУ ЦЗН 
г. Рубцовска</t>
  </si>
  <si>
    <t xml:space="preserve">Отдел Главного управления Рубцовского межрайонного медицинского округа Алтайского края                                        </t>
  </si>
  <si>
    <t>Цель 2. Формирование благоприятной социальной среды для комфортного и безопасного проживания населения города</t>
  </si>
  <si>
    <t>45.2</t>
  </si>
  <si>
    <t>46.1</t>
  </si>
  <si>
    <t>50.1</t>
  </si>
  <si>
    <t>91.</t>
  </si>
  <si>
    <t>КП «Доступная среда» на 2012-2015 годы</t>
  </si>
  <si>
    <t>МЦП «Сохранение  и развитие образования города Рубцовска» на 2011-2013 годы и ВЦП «Развитие образования в Алтайском крае» на 2011-2013 годы</t>
  </si>
  <si>
    <t xml:space="preserve">МЦП «Кадровое обеспечение муниципальной системы образования в городе Рубцовске» на 2012-2014 годы </t>
  </si>
  <si>
    <t xml:space="preserve">МЦП «Школьное питание в городе Рубцовске на 2012-2014 годы» </t>
  </si>
  <si>
    <t>7.</t>
  </si>
  <si>
    <t>МЦП «Развитие дошкольного образования в городе Рубцовске» на 2012-2015 годы и ДЦП «Развитие дошкольного образования в Алтайском крае» на 2011 - 2015 годы</t>
  </si>
  <si>
    <t>в том числе</t>
  </si>
  <si>
    <t xml:space="preserve">Проектные работы на объекты: автодорога по ул.Никольской в микрорайоне 1А северного жилого района, защитная насыпная дамба в правобережном районе, 1 очередь, автодорога в правобережном районе от моста по ул.Светлова до дороги на с.Безрукавку, водопровод диаметром 200 мм,  в мкр. 1А,   водопровод диаметром 159 мм,  в правобережный район с эстакадой через реку Алей для пропуска коммуникаций </t>
  </si>
  <si>
    <t>Цель 4. Создание предпосылок для развития экономического потенциала и улучшения инвестиционного климата в городе</t>
  </si>
  <si>
    <t>Строительство дошкольного образовательного учреждения в микрорайоне 51</t>
  </si>
  <si>
    <t>Строительство дошкольного образовательного учреждения в микрорайоне 1Б</t>
  </si>
  <si>
    <t>детский сад № 60 (ул. Тракторная,72)</t>
  </si>
  <si>
    <t>детский сад № 33 ( пер. Алейский, 33)</t>
  </si>
  <si>
    <t>Открытие 3-х дополнительных групп в
действующих муниципальных дошкольных  образовательных учреждениях № 53, 54, 55 (ремонт и оборудование) - всего</t>
  </si>
  <si>
    <t xml:space="preserve">Модернизация материально-технической базы муниципальных
дошкольных образовательных учреждений
</t>
  </si>
  <si>
    <t>Всего потребность средств на реализацию мероприятий плана</t>
  </si>
  <si>
    <t>местный бюджет</t>
  </si>
  <si>
    <t xml:space="preserve">к отчету о реализации в 2013 году </t>
  </si>
  <si>
    <t>Комплексной программы социально-экономического развития</t>
  </si>
  <si>
    <t xml:space="preserve">муниципального образования город Рубцовск Алтайского края на 2013-2025 годы, </t>
  </si>
  <si>
    <t>Отчет</t>
  </si>
  <si>
    <t>Полученные результаты</t>
  </si>
  <si>
    <t xml:space="preserve"> утвержденного решением Рубцовского городского Совета депутатов 
Алтайского края  от 19.12.2012  № 39</t>
  </si>
  <si>
    <t>Срок реализации 2013 год</t>
  </si>
  <si>
    <t>о выполнении плана мероприятий Программы социально-экономического развития за 2013 год                                                                             муниципального образования город Рубцовск Алтайского края на 2013-2017 годы</t>
  </si>
  <si>
    <t>план</t>
  </si>
  <si>
    <t>факт</t>
  </si>
  <si>
    <t>% выполнения</t>
  </si>
  <si>
    <t>общее число молодых людей, участвующих в реализации мероприятий программы – 8100 чел.;
численность молодых людей, принимающих участие в волонтёрской деятельности – 250 чел.;
число посетителей сайта МКУ «Управление культуры, спорта и молодежной политики» г. Рубцовска» - «bravo-rubtsovsk.ru» - 2140 чел.;
численность молодых людей, участвующих в реализации мероприятий программы в сфере гражданского образования и патриотического воспитания, а также профилактики этнического и религиозного экстремизма – 305 чел.</t>
  </si>
  <si>
    <t xml:space="preserve">МЦП «Содействие занятости населения города Рубцовска» на 2011 - 2013 годы и вновь принятой государственной программы «Содействие занятости населения Алтайского края» на 2013 - 2015 годы </t>
  </si>
  <si>
    <t>МЦП «Демографическое развитие города Рубцовска» на 2011-2015 годы и ДЦП «Демографическое развитие Алтайского края» на 2010 - 2015 годы</t>
  </si>
  <si>
    <t>программа не финансировалась</t>
  </si>
  <si>
    <t>реализация проекта не предусматривалась в 2013 году</t>
  </si>
  <si>
    <r>
      <rPr>
        <b/>
        <sz val="8"/>
        <rFont val="Times New Roman"/>
        <family val="1"/>
      </rPr>
      <t xml:space="preserve">за  счет краевого бюджета: </t>
    </r>
    <r>
      <rPr>
        <sz val="8"/>
        <rFont val="Times New Roman"/>
        <family val="1"/>
      </rPr>
      <t xml:space="preserve">развитие единой образовательной информационной среды, в том числе организация дистанционного обучения детей-инвалидов - 0,320 млн.руб.; повышение квалификации педагогических и руководящих работников сферы - 0,354 млн.руб.; проведение конкурсов профессионального мастерства - 0,150 млн.руб.;  предоставление финансовой поддержки педагогическим работникам учреждений образования на организацию лечения в санаторно-курортных учреждениях - 0,203 млн.руб.; организация и проведение конкурса образовательных учреждений «Новая школа Алтая» - 1,0 млн.руб.;  организация поддержки учреждений образования, реализующих программы воспитания и дополнительного образования, путём предоставления им грантов - 0,190 млн.руб.; проведение детских новогодних мероприятий - 0,933 млн.руб.; </t>
    </r>
    <r>
      <rPr>
        <b/>
        <sz val="8"/>
        <rFont val="Times New Roman"/>
        <family val="1"/>
      </rPr>
      <t xml:space="preserve">за счет местного бюджета: </t>
    </r>
    <r>
      <rPr>
        <sz val="8"/>
        <rFont val="Times New Roman"/>
        <family val="1"/>
      </rPr>
      <t xml:space="preserve">786 человек прошли курсы повышения квалификации; оплачено обслуживание кнопки тревожной сигнализации, автоматической пожарной сигнализации, замер сопротивления электропроводки и огнезащитной обработки чердачных помещений </t>
    </r>
  </si>
  <si>
    <t>реализация проекта не осуществлялась из-за отсутствия финансирования</t>
  </si>
  <si>
    <t>из-за отсутствия финансирования мероприятие не выполнялось</t>
  </si>
  <si>
    <t>введены в меню новые блюда, салаты из свежих овощей, пудинги, запеканки с сухофруктами; проводится витаминизация блюд; в школах введена система безналичной оплаты школьного питания (МБОУ "СОШ №1", "КСОШ №2", "Гимназия №3", "Лицей "Эрудит", "СОШ №11", "СОШ №18", "СОШ №22", "СОШ №24", "СОШ № 7", "Гимназия "Планета Детства"); компенсационные выплаты за питание из бюджета города получали 913 учащихся</t>
  </si>
  <si>
    <t>обеспечение детей из малоимущих семей молочными смесями в течение первого года жизни</t>
  </si>
  <si>
    <t>МЦП «Развитие системы летнего отдыха, оздоровления и занятости детей и подростков в городе Рубцовске» на 2012-2014 годы и ВЦП «Развитие системы отдыха и оздоровления детей в Алтайском крае» на 2011-2013 годы</t>
  </si>
  <si>
    <r>
      <rPr>
        <b/>
        <sz val="9"/>
        <rFont val="Times New Roman"/>
        <family val="1"/>
      </rPr>
      <t xml:space="preserve">за счет местного бюджета: </t>
    </r>
    <r>
      <rPr>
        <sz val="9"/>
        <rFont val="Times New Roman"/>
        <family val="1"/>
      </rPr>
      <t xml:space="preserve">для подготовки оздоровительных лагерей и детской дачи «Лесная сказка» оплачены строительные материалы, выполнены ремонтные работы, произведена оплата за замер сопротивления электропроводки, зарядку огнетушителей и других расходов; в загородных оздоровительных лагерях  и детской даче «Лесная сказка» было оздоровлено 3581 человек, из них 889 детей работников бюджетной сферы; в оздоровительном лагере «Автомобилист» была организована база отдыха семейного типа   </t>
    </r>
  </si>
  <si>
    <r>
      <rPr>
        <b/>
        <sz val="9"/>
        <rFont val="Times New Roman"/>
        <family val="1"/>
      </rPr>
      <t xml:space="preserve">за счет краевого бюджета: </t>
    </r>
    <r>
      <rPr>
        <sz val="9"/>
        <rFont val="Times New Roman"/>
        <family val="1"/>
      </rPr>
      <t>оплата 50% средней стоимости путевки гражданам Алтайского края, воспитывающим детей школьного возраста (до 15 лет включительно) в загородные оздоровительные учреждения, для отдельных категорий граждан - оплата 100 % средней стоимости путевки; оплата 35 % - 18,7 млн.руб.; укрепление материально-технической базы детских оздоровительных лагерей - 0,953 млн.руб.; проведение краевых летних профильных смен и школ для одаренных детей и иных мероприятий - 1,8 млн.руб.</t>
    </r>
  </si>
  <si>
    <t>за счет краевого бюджета:  открытие новых групп в ДОУ - 8,750 млн.руб.; выплата стимулирующих надбавок педагогическим работникам - 6,7 млн.руб.;  оснащение ДОУ - 3,0 млн.руб.; конкурс на реализацию программ инклюзивного образования дошкольников (грант) - 0,1 млн.руб.; в 2013 году количество мест в дошкольных учреждениях увеличилось на 410 единиц</t>
  </si>
  <si>
    <t>начаты работы по строительству детского сада на 330 мест  по адресу пр. Ленина, 271 в микрорайоне 51 г.Рубцовска Алтайского края;  произведены строительно-монтажные работы по устройству фундамента, закуплены строительные материалы и оборудование</t>
  </si>
  <si>
    <t>здание МБДОУ «Центр развития ребенка - детский сад №6 «Сказка», на 95 мест, расположенное по ул. Громова, д.3а, введено в  эксплуатацию в сентябре 2013 года</t>
  </si>
  <si>
    <t>открыто 5 дополнительных групп на 125 мест в  МБДОУ «Детский сад  № 24 «Солнышко»,  МБДОУ «Детский сад № 36 «Колокольчик», МБДОУ «Детский сад № 37 «Веснянка», МБДОУ «Центр развития ребенка-детский сад № 53 «Топтыжка», МБДОУ «Детский сад комбинированного вида № 55 «Истоки»; начаты работы по ремонту здания МБОУ «Средняя общеобразовательная школа № 18»</t>
  </si>
  <si>
    <t>приобретено 54 единицы оборудования для пищеблоков дошкольных образовательных учреждений (технологическое и холодильное) и прачечных (стиральные машины, гладильные катки, центрифуги)</t>
  </si>
  <si>
    <t>профессиональная переподготовка и повышение квалификации врачей и средних медицинских работников сельских лечебных учреждений, краевых, городских лечебных учреждений, краевых специализированных и межрайонных центров - 0,262 млн.руб.; проведение ежегодного конкурса на звание «Лучший врач года» - 0,040 млн.руб.</t>
  </si>
  <si>
    <t>сведения о финансировании мероприятия отсутствуют</t>
  </si>
  <si>
    <t xml:space="preserve">увеличилось число занимающихся физической культурой и спортом до 36652 человек; доля населения, тематически занимающегося физической культурой и спортом в общей численности населения составила 26,5%                  </t>
  </si>
  <si>
    <t xml:space="preserve">осуществлялась разработка проектной и рабочей документации  - 5,523 млн.руб.; оплачены 60% стоимости работ по осуществлению технического присоединения для электроснабжения объекта - 0,893 млн. руб. </t>
  </si>
  <si>
    <t>программа не утверждена</t>
  </si>
  <si>
    <t>реализация программы не осуществлялась из-за отсутствия финансирования</t>
  </si>
  <si>
    <t xml:space="preserve">обеспечение судебных участков: информационными услугами, справочно-правовых систем - 0,037 млн.руб.; знаками почтовой оплаты и оплата услуг почтовой связи - 2,003 млн.руб.; бланками исполнительных листов - 0, 004 млн.руб.; комплектами компьютерной техники - 0,165 млн.руб., правом пользования Интернетом - 0,080 млн.руб. </t>
  </si>
  <si>
    <t>снижены затраты на тепловую энергию в результате замены окон в здании КГБУСО «Комплексный центр социального обслуживания населения города Рубцовска» на энергоэффективные окна из ПВХ</t>
  </si>
  <si>
    <t xml:space="preserve">изготовлены и распространены информационные материалы по профилактике правонарушений в городе </t>
  </si>
  <si>
    <t xml:space="preserve">выполнен ремонт пожарных гидрантов - 0,213 млн. руб.; снижена: угроза возникновения пожаров на 0,7%; время прибытия к месту пожаров на 0,7%; время локализации пожаров на 0,2% и ликвидации пожаров на 0,6%; реализована система мер по предупреждению и ликвидации пожаров
</t>
  </si>
  <si>
    <t xml:space="preserve">установлено 337 п.м пешеходных ограждений на аварийно-опасных участках улично-дорожной сети города - 0,047 млн.руб; введен в эксплуатацию светофорный объект на перекрестке пр. Ленина - пер. Садовый – 0,631 млн.руб.; установлены дорожные знаки на ул. Пролетарская и ул. Октябрьская – 1,048 млн.руб.
</t>
  </si>
  <si>
    <t xml:space="preserve">число публикаций в СМИ с целью информирования населения о возможных фактах проявления терроризма и экстремизма на территории города Рубцовска и необходимых действиях в подобных ситуациях - 4 шт.;
количество сотрудников сфер СМИ, образования, культуры, спорта прошедших переподготовку по вопросам межкультурной толерантности и профилактики экстремизма – 2 чел.; доля детей, подростков и молодежи в возрасте от 7 до 22 лет, вовлеченных в мероприятия по повышению толерантности и межкультурной коммуникативности, по отношению к общей численности лиц указанной категории (%) -  80
</t>
  </si>
  <si>
    <t xml:space="preserve">содействие в реабилитации социально незащищенных граждан посредством организации мероприятий для малоимущих, посвященных: Дню пожилых людей; Дню отца; Дню семьи; Дню матери; Дню инвалида; Дню защиты детей; Дню Победы; новогодним каникулам – 1203 человека </t>
  </si>
  <si>
    <t>в 2013 году потребность в восстановлении детского сада отсутствовала</t>
  </si>
  <si>
    <t>программа не финансировалась в 2013 году</t>
  </si>
  <si>
    <t xml:space="preserve">завершены 1, 2 этапы реконструкции магистральных тепловых сетей в г.Рубцовске </t>
  </si>
  <si>
    <t>реализация проекта не осуществлялась в 2013 году</t>
  </si>
  <si>
    <t>замена конвейерных весов МУП «РТК»  - 0,143 млн.руб.; изоляция надземных тепловых сетей - 0, 506 млн.руб.; замена светильников и ламп на энергосберегающие МУП «Рубцовский водоканал» – 0,065 млн.руб.</t>
  </si>
  <si>
    <t>приобретение, поверка и установка приборов учёта, частичная оплата за энергообследование  учреждений МКУ «Управление образования» - 0,521 млн.руб .; проведение энергетического обследования учреждений МКУ «Управление культуры, спорта и молодёжной политики» - 0,389 млн.руб; перекладка эл.сетей, теплоизоляционные работы МБОУ ДОД «ДМШ № 1» -  0,294 млн.руб.;  замена ламп на энергосберегающие, замена окон на стеклопакеты, замена калориферов, ремонт фонарей МУТП - 0, 212 млн.руб.; проведение теплоизоляционных работ, проведение обучения по повышению квалификации, замена ламп на энергосберегающие, ремонт фонарей МУ «ПАТП» - 0, 233 млн.руб.</t>
  </si>
  <si>
    <t>начаты проектные работы на объекты: автодорога по ул.Никольской в микрорайоне 1А северного жилого района и водопровод диаметром 200 мм,  в мкр. 1А</t>
  </si>
  <si>
    <t xml:space="preserve">введено 2 блок-секции дома общей площадью 5163,5 кв.м. в сентябре 2013 году с завершением строительства жилого дома </t>
  </si>
  <si>
    <t>профинансировано приобретение 88 жилых помещений в 2 строящихся                           3-этажных жилых домах на территории города для переселения 212 граждан из аварийного жилищного фонда площадью 3534,57 кв.м.</t>
  </si>
  <si>
    <t>отремонтировано всего дорожного покрытия площадью 19048,79 кв.м.</t>
  </si>
  <si>
    <t>выполнены работы по ремонту дворовых территорий, проездов к дворовым территориям многоквартирных домов на площади 72500 кв.м.</t>
  </si>
  <si>
    <r>
      <rPr>
        <b/>
        <sz val="8"/>
        <rFont val="Times New Roman"/>
        <family val="1"/>
      </rPr>
      <t>за счет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федерального бюджета:</t>
    </r>
    <r>
      <rPr>
        <sz val="8"/>
        <rFont val="Times New Roman"/>
        <family val="1"/>
      </rPr>
      <t xml:space="preserve"> выплата единовременного пособия при передаче ребенка на воспитание в семью - 0, 759 млн.руб; </t>
    </r>
    <r>
      <rPr>
        <b/>
        <sz val="8"/>
        <rFont val="Times New Roman"/>
        <family val="1"/>
      </rPr>
      <t>за счет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краевого бюджета: </t>
    </r>
    <r>
      <rPr>
        <sz val="8"/>
        <rFont val="Times New Roman"/>
        <family val="1"/>
      </rPr>
      <t xml:space="preserve">единовременная денежная выплата в размере 7,5 тыс. руб. для подготовки к школе первоклассников из многодетных семей и ежегодной денежной выплаты в размере 5 тыс. руб. для подготовки к школе учащихся 2-11 классов из многодетных семей - 5,2 млн.руб.;  приобретение оборудования для первого и второго этапов выхаживания недоношенных и маловесных детей - 3,5 млн.руб.; </t>
    </r>
    <r>
      <rPr>
        <b/>
        <sz val="8"/>
        <rFont val="Times New Roman"/>
        <family val="1"/>
      </rPr>
      <t>за счет местного бюджета</t>
    </r>
    <r>
      <rPr>
        <sz val="8"/>
        <rFont val="Times New Roman"/>
        <family val="1"/>
      </rPr>
      <t>: в общественных и временных работах приняли участие 4 женщины имеющие детей в возрасте до 3-х лет; на профессиональное обучение было напрвлено 4 женщины; государственная услуга по социальной реабилитации была предоставлена 3 женщинам имеющим детей до 3-х лет</t>
    </r>
  </si>
  <si>
    <r>
      <rPr>
        <b/>
        <sz val="9"/>
        <rFont val="Times New Roman"/>
        <family val="1"/>
      </rPr>
      <t>за счет федерального бюджета:</t>
    </r>
    <r>
      <rPr>
        <sz val="9"/>
        <rFont val="Times New Roman"/>
        <family val="1"/>
      </rPr>
      <t xml:space="preserve"> выплата безработным гражданам пособий по безработице, стипендий в период прохождения профессионального обучения и получения дополнительного образования по направлению органов службы занятости; </t>
    </r>
    <r>
      <rPr>
        <b/>
        <sz val="9"/>
        <rFont val="Times New Roman"/>
        <family val="1"/>
      </rPr>
      <t xml:space="preserve">за счет краевого бюджета: </t>
    </r>
    <r>
      <rPr>
        <sz val="9"/>
        <rFont val="Times New Roman"/>
        <family val="1"/>
      </rPr>
      <t>профессиональное обучение и дополнительное профессиональное образование безработных граждан - 4,0 млн.руб.; содействие самозанятости безработных граждан- 2,8 млн.руб.; организация временного трудоустройства несовершеннолетних граждан - 0,557 млн.руб.; уровень регистрируемой безработицы - 0,6%; продолжительность безработица составила - 4,5 мес.;   уровень трудоустройства составил -78,5% ; среднемесячная начисленная заработная плата 1 работника - 17491,1 руб.</t>
    </r>
  </si>
  <si>
    <t xml:space="preserve">выполнены работы: земляные работы – 100%, устройство основания – 100%, дренажная система - 100%, подпорная стенка – 100%; выгреб – 95%, ограждение - 100%, наружное освещение - 90%;   поставка травяного искусственного покрытия, осуществляемая федеральным предприятием ФГУП Спорт-Инжиниринг» не выполнена в 2013 году, укладка искусственного травяного покрытия будет производиться в 2014 году
</t>
  </si>
  <si>
    <r>
      <rPr>
        <b/>
        <sz val="8"/>
        <rFont val="Times New Roman"/>
        <family val="1"/>
      </rPr>
      <t>за счет федерального бюджета:</t>
    </r>
    <r>
      <rPr>
        <sz val="8"/>
        <rFont val="Times New Roman"/>
        <family val="1"/>
      </rPr>
      <t xml:space="preserve"> централизованное приобретение для библиотек Алтайского края справочной, энциклопедической литературы,  выполнен косметический ремонт 3-х памятников; приобретена орг. техника: видеоаппаратура, световая аппаратура, принтер - 0,209 млн.руб.; </t>
    </r>
    <r>
      <rPr>
        <b/>
        <sz val="8"/>
        <rFont val="Times New Roman"/>
        <family val="1"/>
      </rPr>
      <t xml:space="preserve">за счет краевого бюджета: </t>
    </r>
    <r>
      <rPr>
        <sz val="8"/>
        <rFont val="Times New Roman"/>
        <family val="1"/>
      </rPr>
      <t>ежегодный краевой конкурс среди муниципальных образований Алтайского края - 0,240 млн.руб.; организация посещения учащимися общеобразовательных учебных учреждений, учреждений начального профессионального образования спектаклей, концертов и других публичных мероприятий - 0,3 млн.руб.; централизованное приобретение для библиотек  литературы - 0,047 млн.руб.;  выплата стипендий 15 победителям краевого смотра «Юные дарования Алтая» - 0,039 млн.руб.;                                                    показ театральных спектаклей - 422 (ед) - 100,4% к плану, посещаемость театров - 45,9 тыс.чел. - 100% к плану,посещаемость учреждений музейного типа - 45,4 тыс. чел. - 98,6 % к плану; участие учащихся ДШИ в краевых конкурсах (региональных, международных) -320 человек - 457% к плану</t>
    </r>
  </si>
  <si>
    <r>
      <rPr>
        <b/>
        <sz val="9"/>
        <rFont val="Times New Roman"/>
        <family val="1"/>
      </rPr>
      <t xml:space="preserve">за счет федерального бюджета: </t>
    </r>
    <r>
      <rPr>
        <sz val="9"/>
        <rFont val="Times New Roman"/>
        <family val="1"/>
      </rPr>
      <t xml:space="preserve"> организация оздоровления детей из семей, находящихся в трудной жизненной ситуации  - 3,452 млн.руб.; </t>
    </r>
    <r>
      <rPr>
        <b/>
        <sz val="9"/>
        <rFont val="Times New Roman"/>
        <family val="1"/>
      </rPr>
      <t>за счет краевого бюджета:</t>
    </r>
    <r>
      <rPr>
        <sz val="9"/>
        <rFont val="Times New Roman"/>
        <family val="1"/>
      </rPr>
      <t xml:space="preserve"> предоставление субсидий на оплату жилого  помещения   и коммунальных услуг - 78,481 млн.руб.;   выплата ежемесячного пособия на ребенка - 49,418 млн.руб.; предоставление материальной помощи в денежной форме малоимущим гражданам и гражданам, находящимся в трудной жизненной ситуации - 1,312 млн.руб.; </t>
    </r>
    <r>
      <rPr>
        <b/>
        <sz val="9"/>
        <rFont val="Times New Roman"/>
        <family val="1"/>
      </rPr>
      <t xml:space="preserve">за счет местного бюджета: </t>
    </r>
    <r>
      <rPr>
        <sz val="9"/>
        <rFont val="Times New Roman"/>
        <family val="1"/>
      </rPr>
      <t>оказание помощи малоимущим в натуральной форме в виде талонов на хлеб, продукты питания, канцелярские товары для учащихся школ (978 человек), оказание социальных услуг (удешевление стоимости услуг бани) – 14552 человека; помощь в виде услуг в сфере занятости (203 человека)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</si>
</sst>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;[Red]0.00"/>
    <numFmt numFmtId="188" formatCode="0.0;[Red]0.0"/>
    <numFmt numFmtId="189" formatCode="[$-FC19]d\ mmmm\ yyyy\ &quot;г.&quot;"/>
    <numFmt numFmtId="190" formatCode="d/m;@"/>
    <numFmt numFmtId="191" formatCode="0.00000"/>
  </numFmts>
  <fonts count="3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4" fontId="4" fillId="0" borderId="11" xfId="0" applyNumberFormat="1" applyFont="1" applyFill="1" applyBorder="1" applyAlignment="1">
      <alignment vertical="top" wrapText="1"/>
    </xf>
    <xf numFmtId="184" fontId="4" fillId="0" borderId="12" xfId="0" applyNumberFormat="1" applyFont="1" applyFill="1" applyBorder="1" applyAlignment="1">
      <alignment vertical="top" wrapText="1"/>
    </xf>
    <xf numFmtId="184" fontId="4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84" fontId="4" fillId="0" borderId="14" xfId="0" applyNumberFormat="1" applyFont="1" applyFill="1" applyBorder="1" applyAlignment="1">
      <alignment vertical="top" wrapText="1"/>
    </xf>
    <xf numFmtId="184" fontId="4" fillId="0" borderId="15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84" fontId="4" fillId="0" borderId="17" xfId="0" applyNumberFormat="1" applyFont="1" applyFill="1" applyBorder="1" applyAlignment="1">
      <alignment vertical="top" wrapText="1"/>
    </xf>
    <xf numFmtId="184" fontId="4" fillId="0" borderId="18" xfId="0" applyNumberFormat="1" applyFont="1" applyFill="1" applyBorder="1" applyAlignment="1">
      <alignment vertical="top" wrapText="1"/>
    </xf>
    <xf numFmtId="184" fontId="4" fillId="0" borderId="19" xfId="0" applyNumberFormat="1" applyFont="1" applyFill="1" applyBorder="1" applyAlignment="1">
      <alignment vertical="top" wrapText="1"/>
    </xf>
    <xf numFmtId="184" fontId="4" fillId="0" borderId="20" xfId="0" applyNumberFormat="1" applyFont="1" applyFill="1" applyBorder="1" applyAlignment="1">
      <alignment vertical="top" wrapText="1"/>
    </xf>
    <xf numFmtId="184" fontId="4" fillId="0" borderId="21" xfId="0" applyNumberFormat="1" applyFont="1" applyFill="1" applyBorder="1" applyAlignment="1">
      <alignment vertical="top" wrapText="1"/>
    </xf>
    <xf numFmtId="184" fontId="4" fillId="0" borderId="22" xfId="0" applyNumberFormat="1" applyFont="1" applyFill="1" applyBorder="1" applyAlignment="1">
      <alignment vertical="top" wrapText="1"/>
    </xf>
    <xf numFmtId="184" fontId="4" fillId="0" borderId="23" xfId="0" applyNumberFormat="1" applyFont="1" applyFill="1" applyBorder="1" applyAlignment="1">
      <alignment vertical="top" wrapText="1"/>
    </xf>
    <xf numFmtId="184" fontId="4" fillId="0" borderId="24" xfId="0" applyNumberFormat="1" applyFont="1" applyFill="1" applyBorder="1" applyAlignment="1">
      <alignment vertical="top" wrapText="1"/>
    </xf>
    <xf numFmtId="184" fontId="4" fillId="0" borderId="25" xfId="0" applyNumberFormat="1" applyFont="1" applyFill="1" applyBorder="1" applyAlignment="1">
      <alignment vertical="top" wrapText="1"/>
    </xf>
    <xf numFmtId="184" fontId="4" fillId="0" borderId="26" xfId="0" applyNumberFormat="1" applyFont="1" applyFill="1" applyBorder="1" applyAlignment="1">
      <alignment vertical="top" wrapText="1"/>
    </xf>
    <xf numFmtId="184" fontId="4" fillId="0" borderId="27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84" fontId="3" fillId="0" borderId="24" xfId="0" applyNumberFormat="1" applyFont="1" applyFill="1" applyBorder="1" applyAlignment="1">
      <alignment vertical="top" wrapText="1"/>
    </xf>
    <xf numFmtId="184" fontId="3" fillId="0" borderId="14" xfId="0" applyNumberFormat="1" applyFont="1" applyFill="1" applyBorder="1" applyAlignment="1">
      <alignment vertical="top" wrapText="1"/>
    </xf>
    <xf numFmtId="184" fontId="3" fillId="0" borderId="22" xfId="0" applyNumberFormat="1" applyFont="1" applyFill="1" applyBorder="1" applyAlignment="1">
      <alignment vertical="top" wrapText="1"/>
    </xf>
    <xf numFmtId="184" fontId="4" fillId="0" borderId="28" xfId="0" applyNumberFormat="1" applyFont="1" applyFill="1" applyBorder="1" applyAlignment="1">
      <alignment vertical="top" wrapText="1"/>
    </xf>
    <xf numFmtId="16" fontId="4" fillId="0" borderId="18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184" fontId="4" fillId="0" borderId="29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right" vertical="top" wrapText="1"/>
    </xf>
    <xf numFmtId="184" fontId="4" fillId="0" borderId="30" xfId="0" applyNumberFormat="1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185" fontId="4" fillId="0" borderId="33" xfId="0" applyNumberFormat="1" applyFont="1" applyFill="1" applyBorder="1" applyAlignment="1">
      <alignment vertical="top" wrapText="1"/>
    </xf>
    <xf numFmtId="185" fontId="4" fillId="0" borderId="34" xfId="0" applyNumberFormat="1" applyFont="1" applyFill="1" applyBorder="1" applyAlignment="1">
      <alignment vertical="top" wrapText="1"/>
    </xf>
    <xf numFmtId="185" fontId="4" fillId="0" borderId="35" xfId="0" applyNumberFormat="1" applyFont="1" applyFill="1" applyBorder="1" applyAlignment="1">
      <alignment vertical="top" wrapText="1"/>
    </xf>
    <xf numFmtId="185" fontId="4" fillId="0" borderId="22" xfId="0" applyNumberFormat="1" applyFont="1" applyFill="1" applyBorder="1" applyAlignment="1">
      <alignment vertical="top" wrapText="1"/>
    </xf>
    <xf numFmtId="185" fontId="4" fillId="0" borderId="36" xfId="0" applyNumberFormat="1" applyFont="1" applyFill="1" applyBorder="1" applyAlignment="1">
      <alignment horizontal="center" vertical="top" wrapText="1"/>
    </xf>
    <xf numFmtId="185" fontId="4" fillId="0" borderId="31" xfId="0" applyNumberFormat="1" applyFont="1" applyFill="1" applyBorder="1" applyAlignment="1">
      <alignment horizontal="center" vertical="top" wrapText="1"/>
    </xf>
    <xf numFmtId="185" fontId="4" fillId="0" borderId="2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185" fontId="4" fillId="0" borderId="36" xfId="0" applyNumberFormat="1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184" fontId="4" fillId="0" borderId="18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185" fontId="4" fillId="0" borderId="40" xfId="0" applyNumberFormat="1" applyFont="1" applyFill="1" applyBorder="1" applyAlignment="1">
      <alignment horizontal="center" vertical="top" wrapText="1"/>
    </xf>
    <xf numFmtId="185" fontId="4" fillId="0" borderId="40" xfId="0" applyNumberFormat="1" applyFont="1" applyFill="1" applyBorder="1" applyAlignment="1">
      <alignment vertical="top" wrapText="1"/>
    </xf>
    <xf numFmtId="185" fontId="4" fillId="0" borderId="41" xfId="0" applyNumberFormat="1" applyFont="1" applyFill="1" applyBorder="1" applyAlignment="1">
      <alignment horizontal="center" vertical="top" wrapText="1"/>
    </xf>
    <xf numFmtId="185" fontId="4" fillId="0" borderId="42" xfId="0" applyNumberFormat="1" applyFont="1" applyFill="1" applyBorder="1" applyAlignment="1">
      <alignment horizontal="center" vertical="top" wrapText="1"/>
    </xf>
    <xf numFmtId="185" fontId="4" fillId="0" borderId="23" xfId="0" applyNumberFormat="1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184" fontId="4" fillId="0" borderId="43" xfId="0" applyNumberFormat="1" applyFont="1" applyFill="1" applyBorder="1" applyAlignment="1">
      <alignment vertical="top" wrapText="1"/>
    </xf>
    <xf numFmtId="184" fontId="4" fillId="0" borderId="44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184" fontId="4" fillId="0" borderId="35" xfId="0" applyNumberFormat="1" applyFont="1" applyFill="1" applyBorder="1" applyAlignment="1">
      <alignment vertical="top" wrapText="1"/>
    </xf>
    <xf numFmtId="184" fontId="4" fillId="0" borderId="38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84" fontId="4" fillId="0" borderId="16" xfId="0" applyNumberFormat="1" applyFont="1" applyFill="1" applyBorder="1" applyAlignment="1">
      <alignment vertical="top" wrapText="1"/>
    </xf>
    <xf numFmtId="184" fontId="4" fillId="0" borderId="45" xfId="0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center" vertical="top" wrapText="1"/>
    </xf>
    <xf numFmtId="185" fontId="4" fillId="0" borderId="42" xfId="0" applyNumberFormat="1" applyFont="1" applyFill="1" applyBorder="1" applyAlignment="1">
      <alignment horizontal="right" vertical="top" wrapText="1"/>
    </xf>
    <xf numFmtId="185" fontId="4" fillId="0" borderId="23" xfId="0" applyNumberFormat="1" applyFont="1" applyFill="1" applyBorder="1" applyAlignment="1">
      <alignment horizontal="righ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185" fontId="4" fillId="0" borderId="41" xfId="0" applyNumberFormat="1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185" fontId="3" fillId="0" borderId="36" xfId="0" applyNumberFormat="1" applyFont="1" applyFill="1" applyBorder="1" applyAlignment="1">
      <alignment horizontal="center" vertical="top" wrapText="1"/>
    </xf>
    <xf numFmtId="185" fontId="3" fillId="0" borderId="31" xfId="0" applyNumberFormat="1" applyFont="1" applyFill="1" applyBorder="1" applyAlignment="1">
      <alignment horizontal="center" vertical="top" wrapText="1"/>
    </xf>
    <xf numFmtId="185" fontId="3" fillId="0" borderId="20" xfId="0" applyNumberFormat="1" applyFont="1" applyFill="1" applyBorder="1" applyAlignment="1">
      <alignment horizontal="center" vertical="top" wrapText="1"/>
    </xf>
    <xf numFmtId="185" fontId="3" fillId="0" borderId="36" xfId="0" applyNumberFormat="1" applyFont="1" applyFill="1" applyBorder="1" applyAlignment="1">
      <alignment horizontal="right" vertical="top" wrapText="1"/>
    </xf>
    <xf numFmtId="185" fontId="3" fillId="0" borderId="31" xfId="0" applyNumberFormat="1" applyFont="1" applyFill="1" applyBorder="1" applyAlignment="1">
      <alignment horizontal="right" vertical="top" wrapText="1"/>
    </xf>
    <xf numFmtId="185" fontId="3" fillId="0" borderId="20" xfId="0" applyNumberFormat="1" applyFont="1" applyFill="1" applyBorder="1" applyAlignment="1">
      <alignment horizontal="right" vertical="top" wrapText="1"/>
    </xf>
    <xf numFmtId="185" fontId="4" fillId="0" borderId="36" xfId="0" applyNumberFormat="1" applyFont="1" applyFill="1" applyBorder="1" applyAlignment="1">
      <alignment horizontal="center" vertical="top" wrapText="1"/>
    </xf>
    <xf numFmtId="185" fontId="4" fillId="0" borderId="31" xfId="0" applyNumberFormat="1" applyFont="1" applyFill="1" applyBorder="1" applyAlignment="1">
      <alignment horizontal="center" vertical="top" wrapText="1"/>
    </xf>
    <xf numFmtId="185" fontId="4" fillId="0" borderId="20" xfId="0" applyNumberFormat="1" applyFont="1" applyFill="1" applyBorder="1" applyAlignment="1">
      <alignment horizontal="center" vertical="top" wrapText="1"/>
    </xf>
    <xf numFmtId="185" fontId="4" fillId="0" borderId="36" xfId="0" applyNumberFormat="1" applyFont="1" applyFill="1" applyBorder="1" applyAlignment="1">
      <alignment horizontal="right" vertical="top" wrapText="1"/>
    </xf>
    <xf numFmtId="185" fontId="4" fillId="0" borderId="31" xfId="0" applyNumberFormat="1" applyFont="1" applyFill="1" applyBorder="1" applyAlignment="1">
      <alignment horizontal="right" vertical="top" wrapText="1"/>
    </xf>
    <xf numFmtId="185" fontId="4" fillId="0" borderId="20" xfId="0" applyNumberFormat="1" applyFont="1" applyFill="1" applyBorder="1" applyAlignment="1">
      <alignment horizontal="right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vertical="top" wrapText="1"/>
    </xf>
    <xf numFmtId="0" fontId="7" fillId="0" borderId="53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3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57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0" fontId="4" fillId="0" borderId="59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16" fontId="4" fillId="0" borderId="46" xfId="0" applyNumberFormat="1" applyFont="1" applyFill="1" applyBorder="1" applyAlignment="1">
      <alignment horizontal="left" vertical="top" wrapText="1"/>
    </xf>
    <xf numFmtId="16" fontId="4" fillId="0" borderId="34" xfId="0" applyNumberFormat="1" applyFont="1" applyFill="1" applyBorder="1" applyAlignment="1">
      <alignment horizontal="left" vertical="top" wrapText="1"/>
    </xf>
    <xf numFmtId="16" fontId="4" fillId="0" borderId="35" xfId="0" applyNumberFormat="1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vertical="top" wrapText="1"/>
    </xf>
    <xf numFmtId="0" fontId="1" fillId="0" borderId="53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16" fontId="4" fillId="0" borderId="46" xfId="0" applyNumberFormat="1" applyFont="1" applyFill="1" applyBorder="1" applyAlignment="1">
      <alignment vertical="top" wrapText="1"/>
    </xf>
    <xf numFmtId="16" fontId="4" fillId="0" borderId="34" xfId="0" applyNumberFormat="1" applyFont="1" applyFill="1" applyBorder="1" applyAlignment="1">
      <alignment vertical="top" wrapText="1"/>
    </xf>
    <xf numFmtId="16" fontId="4" fillId="0" borderId="35" xfId="0" applyNumberFormat="1" applyFont="1" applyFill="1" applyBorder="1" applyAlignment="1">
      <alignment vertical="top" wrapText="1"/>
    </xf>
    <xf numFmtId="0" fontId="4" fillId="0" borderId="60" xfId="0" applyFont="1" applyFill="1" applyBorder="1" applyAlignment="1">
      <alignment vertical="top" wrapText="1"/>
    </xf>
    <xf numFmtId="0" fontId="1" fillId="0" borderId="50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16" fontId="4" fillId="0" borderId="49" xfId="0" applyNumberFormat="1" applyFont="1" applyFill="1" applyBorder="1" applyAlignment="1">
      <alignment horizontal="left" vertical="top" wrapText="1"/>
    </xf>
    <xf numFmtId="16" fontId="4" fillId="0" borderId="31" xfId="0" applyNumberFormat="1" applyFont="1" applyFill="1" applyBorder="1" applyAlignment="1">
      <alignment horizontal="left" vertical="top" wrapText="1"/>
    </xf>
    <xf numFmtId="16" fontId="4" fillId="0" borderId="20" xfId="0" applyNumberFormat="1" applyFont="1" applyFill="1" applyBorder="1" applyAlignment="1">
      <alignment horizontal="left" vertical="top" wrapText="1"/>
    </xf>
    <xf numFmtId="0" fontId="7" fillId="0" borderId="63" xfId="0" applyFont="1" applyFill="1" applyBorder="1" applyAlignment="1">
      <alignment vertical="top" wrapText="1"/>
    </xf>
    <xf numFmtId="0" fontId="7" fillId="0" borderId="6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vertical="top" wrapText="1"/>
    </xf>
    <xf numFmtId="0" fontId="5" fillId="0" borderId="64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 wrapText="1"/>
    </xf>
    <xf numFmtId="0" fontId="5" fillId="0" borderId="58" xfId="0" applyFont="1" applyFill="1" applyBorder="1" applyAlignment="1">
      <alignment vertical="top" wrapText="1"/>
    </xf>
    <xf numFmtId="0" fontId="5" fillId="0" borderId="59" xfId="0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top" wrapText="1"/>
    </xf>
    <xf numFmtId="0" fontId="11" fillId="0" borderId="47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4" fillId="0" borderId="65" xfId="0" applyFont="1" applyFill="1" applyBorder="1" applyAlignment="1">
      <alignment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5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49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7" fillId="0" borderId="49" xfId="0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66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56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/>
    </xf>
    <xf numFmtId="185" fontId="4" fillId="0" borderId="41" xfId="0" applyNumberFormat="1" applyFont="1" applyFill="1" applyBorder="1" applyAlignment="1">
      <alignment horizontal="center" vertical="top" wrapText="1"/>
    </xf>
    <xf numFmtId="185" fontId="4" fillId="0" borderId="42" xfId="0" applyNumberFormat="1" applyFont="1" applyFill="1" applyBorder="1" applyAlignment="1">
      <alignment horizontal="center" vertical="top" wrapText="1"/>
    </xf>
    <xf numFmtId="185" fontId="4" fillId="0" borderId="23" xfId="0" applyNumberFormat="1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vertical="top" wrapText="1"/>
    </xf>
    <xf numFmtId="0" fontId="5" fillId="0" borderId="48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right" vertical="top" wrapText="1"/>
    </xf>
    <xf numFmtId="0" fontId="4" fillId="0" borderId="31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0" fillId="0" borderId="67" xfId="0" applyFill="1" applyBorder="1" applyAlignment="1">
      <alignment/>
    </xf>
    <xf numFmtId="0" fontId="0" fillId="0" borderId="54" xfId="0" applyFill="1" applyBorder="1" applyAlignment="1">
      <alignment/>
    </xf>
    <xf numFmtId="0" fontId="11" fillId="0" borderId="57" xfId="0" applyFont="1" applyFill="1" applyBorder="1" applyAlignment="1">
      <alignment horizontal="left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5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0" fillId="0" borderId="67" xfId="0" applyBorder="1" applyAlignment="1">
      <alignment/>
    </xf>
    <xf numFmtId="0" fontId="0" fillId="0" borderId="5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6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57" xfId="0" applyFont="1" applyFill="1" applyBorder="1" applyAlignment="1">
      <alignment vertical="top" wrapText="1"/>
    </xf>
    <xf numFmtId="0" fontId="6" fillId="0" borderId="58" xfId="0" applyFont="1" applyFill="1" applyBorder="1" applyAlignment="1">
      <alignment vertical="top" wrapText="1"/>
    </xf>
    <xf numFmtId="0" fontId="6" fillId="0" borderId="59" xfId="0" applyFont="1" applyFill="1" applyBorder="1" applyAlignment="1">
      <alignment vertical="top" wrapText="1"/>
    </xf>
    <xf numFmtId="179" fontId="2" fillId="0" borderId="53" xfId="6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5" fillId="0" borderId="38" xfId="0" applyFont="1" applyFill="1" applyBorder="1" applyAlignment="1">
      <alignment vertical="top" wrapText="1"/>
    </xf>
    <xf numFmtId="0" fontId="2" fillId="0" borderId="55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/>
    </xf>
    <xf numFmtId="0" fontId="0" fillId="0" borderId="51" xfId="0" applyFill="1" applyBorder="1" applyAlignment="1">
      <alignment/>
    </xf>
    <xf numFmtId="0" fontId="5" fillId="0" borderId="63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0" fillId="0" borderId="63" xfId="0" applyFill="1" applyBorder="1" applyAlignment="1">
      <alignment/>
    </xf>
    <xf numFmtId="0" fontId="7" fillId="0" borderId="47" xfId="0" applyFont="1" applyFill="1" applyBorder="1" applyAlignment="1">
      <alignment vertical="top" wrapText="1"/>
    </xf>
    <xf numFmtId="0" fontId="7" fillId="0" borderId="48" xfId="0" applyFont="1" applyFill="1" applyBorder="1" applyAlignment="1">
      <alignment vertical="top" wrapText="1"/>
    </xf>
    <xf numFmtId="0" fontId="7" fillId="0" borderId="50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0" fillId="0" borderId="64" xfId="0" applyFill="1" applyBorder="1" applyAlignment="1">
      <alignment/>
    </xf>
    <xf numFmtId="0" fontId="4" fillId="0" borderId="63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185" fontId="4" fillId="0" borderId="49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4"/>
  <sheetViews>
    <sheetView tabSelected="1" view="pageBreakPreview" zoomScale="75" zoomScaleNormal="75" zoomScaleSheetLayoutView="75" zoomScalePageLayoutView="0" workbookViewId="0" topLeftCell="A11">
      <pane ySplit="2" topLeftCell="BM13" activePane="bottomLeft" state="frozen"/>
      <selection pane="topLeft" activeCell="A11" sqref="A11"/>
      <selection pane="bottomLeft" activeCell="L497" sqref="L497"/>
    </sheetView>
  </sheetViews>
  <sheetFormatPr defaultColWidth="9.140625" defaultRowHeight="12.75"/>
  <cols>
    <col min="1" max="1" width="6.57421875" style="0" customWidth="1"/>
    <col min="2" max="2" width="42.00390625" style="0" customWidth="1"/>
    <col min="4" max="4" width="12.00390625" style="0" customWidth="1"/>
    <col min="5" max="6" width="11.28125" style="0" customWidth="1"/>
    <col min="7" max="7" width="11.140625" style="0" customWidth="1"/>
    <col min="8" max="8" width="12.421875" style="0" customWidth="1"/>
    <col min="9" max="9" width="16.00390625" style="0" customWidth="1"/>
    <col min="10" max="10" width="26.421875" style="0" customWidth="1"/>
  </cols>
  <sheetData>
    <row r="1" spans="1:10" ht="18.75" customHeight="1">
      <c r="A1" s="303" t="s">
        <v>276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5.75" customHeight="1">
      <c r="A2" s="303" t="s">
        <v>326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7.25" customHeight="1">
      <c r="A3" s="303" t="s">
        <v>327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6.5" customHeight="1">
      <c r="A4" s="303" t="s">
        <v>328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35.25" customHeight="1">
      <c r="A5" s="303" t="s">
        <v>331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8" customHeight="1">
      <c r="A7" s="302" t="s">
        <v>329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ht="36.75" customHeight="1">
      <c r="A8" s="256" t="s">
        <v>333</v>
      </c>
      <c r="B8" s="256"/>
      <c r="C8" s="256"/>
      <c r="D8" s="256"/>
      <c r="E8" s="256"/>
      <c r="F8" s="256"/>
      <c r="G8" s="256"/>
      <c r="H8" s="256"/>
      <c r="I8" s="256"/>
      <c r="J8" s="256"/>
    </row>
    <row r="9" ht="11.25" customHeight="1">
      <c r="A9" s="1"/>
    </row>
    <row r="10" spans="1:10" ht="15.75" customHeight="1" thickBot="1">
      <c r="A10" s="2"/>
      <c r="J10" s="34" t="s">
        <v>285</v>
      </c>
    </row>
    <row r="11" spans="1:10" ht="32.25" customHeight="1" thickBot="1">
      <c r="A11" s="251" t="s">
        <v>283</v>
      </c>
      <c r="B11" s="251" t="s">
        <v>284</v>
      </c>
      <c r="C11" s="251" t="s">
        <v>332</v>
      </c>
      <c r="D11" s="251" t="s">
        <v>289</v>
      </c>
      <c r="E11" s="257" t="s">
        <v>277</v>
      </c>
      <c r="F11" s="258"/>
      <c r="G11" s="258"/>
      <c r="H11" s="259"/>
      <c r="I11" s="251" t="s">
        <v>278</v>
      </c>
      <c r="J11" s="251" t="s">
        <v>330</v>
      </c>
    </row>
    <row r="12" spans="1:10" ht="57.75" customHeight="1" thickBot="1">
      <c r="A12" s="252"/>
      <c r="B12" s="252"/>
      <c r="C12" s="252"/>
      <c r="D12" s="252"/>
      <c r="E12" s="3" t="s">
        <v>295</v>
      </c>
      <c r="F12" s="4" t="s">
        <v>279</v>
      </c>
      <c r="G12" s="4" t="s">
        <v>325</v>
      </c>
      <c r="H12" s="3" t="s">
        <v>280</v>
      </c>
      <c r="I12" s="252"/>
      <c r="J12" s="252"/>
    </row>
    <row r="13" spans="1:10" ht="19.5" customHeight="1" thickBot="1">
      <c r="A13" s="253" t="s">
        <v>286</v>
      </c>
      <c r="B13" s="254"/>
      <c r="C13" s="254"/>
      <c r="D13" s="254"/>
      <c r="E13" s="254"/>
      <c r="F13" s="254"/>
      <c r="G13" s="254"/>
      <c r="H13" s="254"/>
      <c r="I13" s="254"/>
      <c r="J13" s="255"/>
    </row>
    <row r="14" spans="1:10" ht="16.5" customHeight="1" thickBot="1">
      <c r="A14" s="142" t="s">
        <v>281</v>
      </c>
      <c r="B14" s="155" t="s">
        <v>339</v>
      </c>
      <c r="C14" s="38" t="s">
        <v>334</v>
      </c>
      <c r="D14" s="39">
        <f>SUM(E14+F14+G14+H14)</f>
        <v>0.14100000000000001</v>
      </c>
      <c r="E14" s="25"/>
      <c r="F14" s="40">
        <v>0.126</v>
      </c>
      <c r="G14" s="25">
        <v>0.015</v>
      </c>
      <c r="H14" s="41"/>
      <c r="I14" s="123" t="s">
        <v>302</v>
      </c>
      <c r="J14" s="194" t="s">
        <v>379</v>
      </c>
    </row>
    <row r="15" spans="1:10" ht="16.5" customHeight="1" thickBot="1">
      <c r="A15" s="143"/>
      <c r="B15" s="156"/>
      <c r="C15" s="42" t="s">
        <v>335</v>
      </c>
      <c r="D15" s="39">
        <f>SUM(E15+F15+G15+H15)</f>
        <v>9.524000000000001</v>
      </c>
      <c r="E15" s="6">
        <v>0.759</v>
      </c>
      <c r="F15" s="43">
        <v>8.75</v>
      </c>
      <c r="G15" s="25">
        <v>0.015</v>
      </c>
      <c r="H15" s="44"/>
      <c r="I15" s="124"/>
      <c r="J15" s="195"/>
    </row>
    <row r="16" spans="1:10" ht="16.5" customHeight="1">
      <c r="A16" s="143"/>
      <c r="B16" s="156"/>
      <c r="C16" s="233" t="s">
        <v>336</v>
      </c>
      <c r="D16" s="45">
        <f>SUM(D15/D14)*100</f>
        <v>6754.609929078015</v>
      </c>
      <c r="E16" s="45"/>
      <c r="F16" s="45"/>
      <c r="G16" s="45">
        <f>SUM(G15/G14)*100</f>
        <v>100</v>
      </c>
      <c r="H16" s="45"/>
      <c r="I16" s="124"/>
      <c r="J16" s="195"/>
    </row>
    <row r="17" spans="1:10" ht="16.5" customHeight="1">
      <c r="A17" s="143"/>
      <c r="B17" s="156"/>
      <c r="C17" s="115"/>
      <c r="D17" s="46"/>
      <c r="E17" s="46"/>
      <c r="F17" s="46"/>
      <c r="G17" s="46"/>
      <c r="H17" s="46"/>
      <c r="I17" s="167"/>
      <c r="J17" s="195"/>
    </row>
    <row r="18" spans="1:10" ht="16.5" customHeight="1">
      <c r="A18" s="143"/>
      <c r="B18" s="156"/>
      <c r="C18" s="115"/>
      <c r="D18" s="46"/>
      <c r="E18" s="46"/>
      <c r="F18" s="46"/>
      <c r="G18" s="46"/>
      <c r="H18" s="46"/>
      <c r="I18" s="167"/>
      <c r="J18" s="195"/>
    </row>
    <row r="19" spans="1:10" ht="187.5" customHeight="1" thickBot="1">
      <c r="A19" s="144"/>
      <c r="B19" s="171"/>
      <c r="C19" s="116"/>
      <c r="D19" s="47"/>
      <c r="E19" s="47"/>
      <c r="F19" s="47"/>
      <c r="G19" s="47"/>
      <c r="H19" s="47"/>
      <c r="I19" s="231"/>
      <c r="J19" s="196"/>
    </row>
    <row r="20" spans="1:10" ht="16.5" customHeight="1" thickBot="1">
      <c r="A20" s="140" t="s">
        <v>282</v>
      </c>
      <c r="B20" s="156" t="s">
        <v>68</v>
      </c>
      <c r="C20" s="42" t="s">
        <v>334</v>
      </c>
      <c r="D20" s="6">
        <f>SUM(E20+F20+G20+H20)</f>
        <v>91.857</v>
      </c>
      <c r="E20" s="6">
        <v>18.409</v>
      </c>
      <c r="F20" s="6">
        <v>9.167</v>
      </c>
      <c r="G20" s="6">
        <v>9.167</v>
      </c>
      <c r="H20" s="6">
        <v>55.114</v>
      </c>
      <c r="I20" s="167" t="s">
        <v>293</v>
      </c>
      <c r="J20" s="191" t="s">
        <v>27</v>
      </c>
    </row>
    <row r="21" spans="1:10" ht="16.5" customHeight="1" thickBot="1">
      <c r="A21" s="140"/>
      <c r="B21" s="156"/>
      <c r="C21" s="42" t="s">
        <v>335</v>
      </c>
      <c r="D21" s="39">
        <f>SUM(E21+F21+G21+H21)</f>
        <v>64.017</v>
      </c>
      <c r="E21" s="6">
        <v>13.315</v>
      </c>
      <c r="F21" s="6">
        <v>10.224</v>
      </c>
      <c r="G21" s="6">
        <v>9.449</v>
      </c>
      <c r="H21" s="6">
        <v>31.029</v>
      </c>
      <c r="I21" s="167"/>
      <c r="J21" s="191"/>
    </row>
    <row r="22" spans="1:10" ht="16.5" customHeight="1">
      <c r="A22" s="140"/>
      <c r="B22" s="156"/>
      <c r="C22" s="233" t="s">
        <v>336</v>
      </c>
      <c r="D22" s="45">
        <f>SUM(D21/D20)*100</f>
        <v>69.6920212939678</v>
      </c>
      <c r="E22" s="45">
        <f>SUM(E21/E20)*100</f>
        <v>72.3287522407518</v>
      </c>
      <c r="F22" s="45">
        <f>SUM(F21/F20)*100</f>
        <v>111.5304898003709</v>
      </c>
      <c r="G22" s="45">
        <f>SUM(G21/G20)*100</f>
        <v>103.07625177266281</v>
      </c>
      <c r="H22" s="45">
        <f>SUM(H21/H20)*100</f>
        <v>56.29966977537468</v>
      </c>
      <c r="I22" s="167"/>
      <c r="J22" s="191"/>
    </row>
    <row r="23" spans="1:10" ht="16.5" customHeight="1">
      <c r="A23" s="140"/>
      <c r="B23" s="156"/>
      <c r="C23" s="115"/>
      <c r="D23" s="46"/>
      <c r="E23" s="46"/>
      <c r="F23" s="46"/>
      <c r="G23" s="46"/>
      <c r="H23" s="46"/>
      <c r="I23" s="167"/>
      <c r="J23" s="191"/>
    </row>
    <row r="24" spans="1:10" ht="16.5" customHeight="1">
      <c r="A24" s="140"/>
      <c r="B24" s="156"/>
      <c r="C24" s="115"/>
      <c r="D24" s="46"/>
      <c r="E24" s="46"/>
      <c r="F24" s="46"/>
      <c r="G24" s="46"/>
      <c r="H24" s="46"/>
      <c r="I24" s="167"/>
      <c r="J24" s="191"/>
    </row>
    <row r="25" spans="1:10" ht="112.5" customHeight="1" thickBot="1">
      <c r="A25" s="141"/>
      <c r="B25" s="157"/>
      <c r="C25" s="116"/>
      <c r="D25" s="48"/>
      <c r="E25" s="48"/>
      <c r="F25" s="48"/>
      <c r="G25" s="48"/>
      <c r="H25" s="48"/>
      <c r="I25" s="168"/>
      <c r="J25" s="192"/>
    </row>
    <row r="26" spans="1:10" ht="20.25" customHeight="1" thickBot="1">
      <c r="A26" s="238" t="s">
        <v>287</v>
      </c>
      <c r="B26" s="248" t="s">
        <v>141</v>
      </c>
      <c r="C26" s="38" t="s">
        <v>334</v>
      </c>
      <c r="D26" s="5">
        <f>SUM(E26+F26+G26+H26)</f>
        <v>1.7560000000000002</v>
      </c>
      <c r="E26" s="6"/>
      <c r="F26" s="6">
        <v>1.356</v>
      </c>
      <c r="G26" s="5">
        <v>0.4</v>
      </c>
      <c r="H26" s="6"/>
      <c r="I26" s="247" t="s">
        <v>293</v>
      </c>
      <c r="J26" s="190" t="s">
        <v>337</v>
      </c>
    </row>
    <row r="27" spans="1:10" ht="17.25" customHeight="1" thickBot="1">
      <c r="A27" s="239"/>
      <c r="B27" s="249"/>
      <c r="C27" s="42" t="s">
        <v>335</v>
      </c>
      <c r="D27" s="39">
        <f>SUM(E27+F27+G27+H27)</f>
        <v>0.645</v>
      </c>
      <c r="E27" s="6"/>
      <c r="F27" s="6">
        <v>0.245</v>
      </c>
      <c r="G27" s="5">
        <v>0.4</v>
      </c>
      <c r="H27" s="6"/>
      <c r="I27" s="167"/>
      <c r="J27" s="191"/>
    </row>
    <row r="28" spans="1:10" ht="17.25" customHeight="1">
      <c r="A28" s="239"/>
      <c r="B28" s="249"/>
      <c r="C28" s="233" t="s">
        <v>336</v>
      </c>
      <c r="D28" s="45">
        <f>SUM(D27/D26)*100</f>
        <v>36.73120728929384</v>
      </c>
      <c r="E28" s="45"/>
      <c r="F28" s="45">
        <f>SUM(F27/F26)*100</f>
        <v>18.067846607669615</v>
      </c>
      <c r="G28" s="45">
        <f>SUM(G27/G26)*100</f>
        <v>100</v>
      </c>
      <c r="H28" s="45"/>
      <c r="I28" s="167"/>
      <c r="J28" s="191"/>
    </row>
    <row r="29" spans="1:10" ht="18" customHeight="1">
      <c r="A29" s="239"/>
      <c r="B29" s="249"/>
      <c r="C29" s="115"/>
      <c r="D29" s="46"/>
      <c r="E29" s="46"/>
      <c r="F29" s="46"/>
      <c r="G29" s="46"/>
      <c r="H29" s="46"/>
      <c r="I29" s="167"/>
      <c r="J29" s="191"/>
    </row>
    <row r="30" spans="1:10" ht="18" customHeight="1">
      <c r="A30" s="239"/>
      <c r="B30" s="249"/>
      <c r="C30" s="115"/>
      <c r="D30" s="46"/>
      <c r="E30" s="46"/>
      <c r="F30" s="46"/>
      <c r="G30" s="46"/>
      <c r="H30" s="46"/>
      <c r="I30" s="167"/>
      <c r="J30" s="191"/>
    </row>
    <row r="31" spans="1:10" ht="197.25" customHeight="1" thickBot="1">
      <c r="A31" s="240"/>
      <c r="B31" s="250"/>
      <c r="C31" s="116"/>
      <c r="D31" s="48"/>
      <c r="E31" s="48"/>
      <c r="F31" s="48"/>
      <c r="G31" s="48"/>
      <c r="H31" s="48"/>
      <c r="I31" s="168"/>
      <c r="J31" s="192"/>
    </row>
    <row r="32" spans="1:10" ht="17.25" customHeight="1" thickBot="1">
      <c r="A32" s="238" t="s">
        <v>288</v>
      </c>
      <c r="B32" s="248" t="s">
        <v>67</v>
      </c>
      <c r="C32" s="38" t="s">
        <v>334</v>
      </c>
      <c r="D32" s="5">
        <f>SUM(E32+F32+G32+H32)</f>
        <v>0.004</v>
      </c>
      <c r="E32" s="6"/>
      <c r="F32" s="6">
        <v>0.004</v>
      </c>
      <c r="G32" s="6"/>
      <c r="H32" s="6"/>
      <c r="I32" s="247" t="s">
        <v>303</v>
      </c>
      <c r="J32" s="190" t="s">
        <v>340</v>
      </c>
    </row>
    <row r="33" spans="1:10" ht="17.25" customHeight="1" thickBot="1">
      <c r="A33" s="239"/>
      <c r="B33" s="249"/>
      <c r="C33" s="42" t="s">
        <v>335</v>
      </c>
      <c r="D33" s="6"/>
      <c r="E33" s="6"/>
      <c r="F33" s="6"/>
      <c r="G33" s="6"/>
      <c r="H33" s="6"/>
      <c r="I33" s="167"/>
      <c r="J33" s="191"/>
    </row>
    <row r="34" spans="1:10" ht="17.25" customHeight="1">
      <c r="A34" s="239"/>
      <c r="B34" s="249"/>
      <c r="C34" s="233" t="s">
        <v>336</v>
      </c>
      <c r="D34" s="45"/>
      <c r="E34" s="45"/>
      <c r="F34" s="45"/>
      <c r="G34" s="45"/>
      <c r="H34" s="45"/>
      <c r="I34" s="167"/>
      <c r="J34" s="191"/>
    </row>
    <row r="35" spans="1:10" ht="17.25" customHeight="1">
      <c r="A35" s="239"/>
      <c r="B35" s="249"/>
      <c r="C35" s="115"/>
      <c r="D35" s="46"/>
      <c r="E35" s="46"/>
      <c r="F35" s="46"/>
      <c r="G35" s="46"/>
      <c r="H35" s="46"/>
      <c r="I35" s="167"/>
      <c r="J35" s="191"/>
    </row>
    <row r="36" spans="1:10" ht="17.25" customHeight="1">
      <c r="A36" s="239"/>
      <c r="B36" s="249"/>
      <c r="C36" s="115"/>
      <c r="D36" s="46"/>
      <c r="E36" s="46"/>
      <c r="F36" s="46"/>
      <c r="G36" s="46"/>
      <c r="H36" s="46"/>
      <c r="I36" s="167"/>
      <c r="J36" s="191"/>
    </row>
    <row r="37" spans="1:10" ht="42" customHeight="1" thickBot="1">
      <c r="A37" s="240"/>
      <c r="B37" s="250"/>
      <c r="C37" s="116"/>
      <c r="D37" s="48"/>
      <c r="E37" s="48"/>
      <c r="F37" s="48"/>
      <c r="G37" s="48"/>
      <c r="H37" s="48"/>
      <c r="I37" s="168"/>
      <c r="J37" s="192"/>
    </row>
    <row r="38" spans="1:10" ht="17.25" customHeight="1" thickBot="1">
      <c r="A38" s="238" t="s">
        <v>290</v>
      </c>
      <c r="B38" s="248" t="s">
        <v>338</v>
      </c>
      <c r="C38" s="38" t="s">
        <v>334</v>
      </c>
      <c r="D38" s="5">
        <f>SUM(E38+F38+G38+H38)</f>
        <v>3.805</v>
      </c>
      <c r="E38" s="6"/>
      <c r="F38" s="6"/>
      <c r="G38" s="5">
        <v>0.5</v>
      </c>
      <c r="H38" s="6">
        <v>3.305</v>
      </c>
      <c r="I38" s="247" t="s">
        <v>292</v>
      </c>
      <c r="J38" s="190" t="s">
        <v>380</v>
      </c>
    </row>
    <row r="39" spans="1:10" ht="17.25" customHeight="1" thickBot="1">
      <c r="A39" s="239"/>
      <c r="B39" s="249"/>
      <c r="C39" s="42" t="s">
        <v>335</v>
      </c>
      <c r="D39" s="5">
        <f>SUM(E39+F39+G39+H39)</f>
        <v>39.043</v>
      </c>
      <c r="E39" s="6">
        <v>28.007</v>
      </c>
      <c r="F39" s="6">
        <v>8.186</v>
      </c>
      <c r="G39" s="5">
        <v>0.667</v>
      </c>
      <c r="H39" s="5">
        <v>2.183</v>
      </c>
      <c r="I39" s="167"/>
      <c r="J39" s="191"/>
    </row>
    <row r="40" spans="1:10" ht="17.25" customHeight="1">
      <c r="A40" s="239"/>
      <c r="B40" s="249"/>
      <c r="C40" s="233" t="s">
        <v>336</v>
      </c>
      <c r="D40" s="108">
        <f>SUM(D39/D38)*100</f>
        <v>1026.0972404730617</v>
      </c>
      <c r="E40" s="45"/>
      <c r="F40" s="45"/>
      <c r="G40" s="45">
        <f>SUM(G39/G38)*100</f>
        <v>133.4</v>
      </c>
      <c r="H40" s="45">
        <f>SUM(H39/H38)*100</f>
        <v>66.05143721633887</v>
      </c>
      <c r="I40" s="167"/>
      <c r="J40" s="191"/>
    </row>
    <row r="41" spans="1:10" ht="17.25" customHeight="1">
      <c r="A41" s="239"/>
      <c r="B41" s="249"/>
      <c r="C41" s="115"/>
      <c r="D41" s="109"/>
      <c r="E41" s="46"/>
      <c r="F41" s="46"/>
      <c r="G41" s="46"/>
      <c r="H41" s="46"/>
      <c r="I41" s="167"/>
      <c r="J41" s="191"/>
    </row>
    <row r="42" spans="1:10" ht="17.25" customHeight="1">
      <c r="A42" s="239"/>
      <c r="B42" s="249"/>
      <c r="C42" s="115"/>
      <c r="D42" s="109"/>
      <c r="E42" s="46"/>
      <c r="F42" s="46"/>
      <c r="G42" s="46"/>
      <c r="H42" s="46"/>
      <c r="I42" s="167"/>
      <c r="J42" s="191"/>
    </row>
    <row r="43" spans="1:10" ht="270.75" customHeight="1" thickBot="1">
      <c r="A43" s="240"/>
      <c r="B43" s="250"/>
      <c r="C43" s="116"/>
      <c r="D43" s="110"/>
      <c r="E43" s="48"/>
      <c r="F43" s="48"/>
      <c r="G43" s="48"/>
      <c r="H43" s="48"/>
      <c r="I43" s="168"/>
      <c r="J43" s="192"/>
    </row>
    <row r="44" spans="1:10" ht="25.5" customHeight="1" thickBot="1">
      <c r="A44" s="238" t="s">
        <v>291</v>
      </c>
      <c r="B44" s="248" t="s">
        <v>66</v>
      </c>
      <c r="C44" s="38" t="s">
        <v>334</v>
      </c>
      <c r="D44" s="5">
        <f>SUM(E44+F44+G44+H44)</f>
        <v>1.172</v>
      </c>
      <c r="E44" s="6"/>
      <c r="F44" s="6">
        <v>1.172</v>
      </c>
      <c r="G44" s="6"/>
      <c r="H44" s="6"/>
      <c r="I44" s="247" t="s">
        <v>303</v>
      </c>
      <c r="J44" s="190" t="s">
        <v>346</v>
      </c>
    </row>
    <row r="45" spans="1:10" ht="25.5" customHeight="1" thickBot="1">
      <c r="A45" s="239"/>
      <c r="B45" s="249"/>
      <c r="C45" s="42" t="s">
        <v>335</v>
      </c>
      <c r="D45" s="39">
        <f>SUM(E45+F45+G45+H45)</f>
        <v>1.867</v>
      </c>
      <c r="E45" s="6"/>
      <c r="F45" s="6">
        <v>1.867</v>
      </c>
      <c r="G45" s="6"/>
      <c r="H45" s="6"/>
      <c r="I45" s="167"/>
      <c r="J45" s="191"/>
    </row>
    <row r="46" spans="1:10" ht="17.25" customHeight="1">
      <c r="A46" s="239"/>
      <c r="B46" s="249"/>
      <c r="C46" s="233" t="s">
        <v>336</v>
      </c>
      <c r="D46" s="111">
        <f>SUM(D45/D44)*100</f>
        <v>159.30034129692834</v>
      </c>
      <c r="E46" s="111"/>
      <c r="F46" s="111">
        <f>SUM(F45/F44)*100</f>
        <v>159.30034129692834</v>
      </c>
      <c r="G46" s="108"/>
      <c r="H46" s="108"/>
      <c r="I46" s="167"/>
      <c r="J46" s="191"/>
    </row>
    <row r="47" spans="1:10" ht="16.5" customHeight="1">
      <c r="A47" s="239"/>
      <c r="B47" s="249"/>
      <c r="C47" s="115"/>
      <c r="D47" s="112"/>
      <c r="E47" s="112"/>
      <c r="F47" s="112"/>
      <c r="G47" s="109"/>
      <c r="H47" s="109"/>
      <c r="I47" s="167"/>
      <c r="J47" s="191"/>
    </row>
    <row r="48" spans="1:10" ht="14.25" customHeight="1">
      <c r="A48" s="239"/>
      <c r="B48" s="249"/>
      <c r="C48" s="115"/>
      <c r="D48" s="112"/>
      <c r="E48" s="112"/>
      <c r="F48" s="112"/>
      <c r="G48" s="109"/>
      <c r="H48" s="109"/>
      <c r="I48" s="167"/>
      <c r="J48" s="191"/>
    </row>
    <row r="49" spans="1:10" ht="99.75" customHeight="1" thickBot="1">
      <c r="A49" s="240"/>
      <c r="B49" s="250"/>
      <c r="C49" s="116"/>
      <c r="D49" s="113"/>
      <c r="E49" s="113"/>
      <c r="F49" s="113"/>
      <c r="G49" s="110"/>
      <c r="H49" s="110"/>
      <c r="I49" s="168"/>
      <c r="J49" s="192"/>
    </row>
    <row r="50" spans="1:10" ht="30" customHeight="1" thickBot="1">
      <c r="A50" s="238"/>
      <c r="B50" s="271" t="s">
        <v>294</v>
      </c>
      <c r="C50" s="38" t="s">
        <v>334</v>
      </c>
      <c r="D50" s="52">
        <f>SUM(E50+F50+G50+H50)</f>
        <v>98.735</v>
      </c>
      <c r="E50" s="53">
        <f aca="true" t="shared" si="0" ref="E50:H51">SUM(E14+E20+E26+E32+E38+E44)</f>
        <v>18.409</v>
      </c>
      <c r="F50" s="53">
        <f t="shared" si="0"/>
        <v>11.825</v>
      </c>
      <c r="G50" s="53">
        <f t="shared" si="0"/>
        <v>10.082</v>
      </c>
      <c r="H50" s="53">
        <f t="shared" si="0"/>
        <v>58.419</v>
      </c>
      <c r="I50" s="247"/>
      <c r="J50" s="277"/>
    </row>
    <row r="51" spans="1:10" ht="28.5" customHeight="1" thickBot="1">
      <c r="A51" s="239"/>
      <c r="B51" s="272"/>
      <c r="C51" s="42" t="s">
        <v>335</v>
      </c>
      <c r="D51" s="52">
        <f>SUM(E51+F51+G51+H51)</f>
        <v>115.09600000000002</v>
      </c>
      <c r="E51" s="53">
        <f t="shared" si="0"/>
        <v>42.081</v>
      </c>
      <c r="F51" s="53">
        <f t="shared" si="0"/>
        <v>29.272000000000002</v>
      </c>
      <c r="G51" s="53">
        <f t="shared" si="0"/>
        <v>10.531</v>
      </c>
      <c r="H51" s="53">
        <f t="shared" si="0"/>
        <v>33.212</v>
      </c>
      <c r="I51" s="167"/>
      <c r="J51" s="278"/>
    </row>
    <row r="52" spans="1:10" ht="13.5" customHeight="1">
      <c r="A52" s="239"/>
      <c r="B52" s="272"/>
      <c r="C52" s="233" t="s">
        <v>336</v>
      </c>
      <c r="D52" s="105">
        <f>SUM(D51/D50)*100</f>
        <v>116.57061832177043</v>
      </c>
      <c r="E52" s="105">
        <f>SUM(E51/E50)*100</f>
        <v>228.5892769840839</v>
      </c>
      <c r="F52" s="105">
        <f>SUM(F51/F50)*100</f>
        <v>247.54334038054972</v>
      </c>
      <c r="G52" s="105">
        <f>SUM(G51/G50)*100</f>
        <v>104.45348145209283</v>
      </c>
      <c r="H52" s="105">
        <f>SUM(H51/H50)*100</f>
        <v>56.85136684982627</v>
      </c>
      <c r="I52" s="167"/>
      <c r="J52" s="278"/>
    </row>
    <row r="53" spans="1:10" ht="14.25" customHeight="1">
      <c r="A53" s="239"/>
      <c r="B53" s="272"/>
      <c r="C53" s="115"/>
      <c r="D53" s="106"/>
      <c r="E53" s="106"/>
      <c r="F53" s="106"/>
      <c r="G53" s="106"/>
      <c r="H53" s="106"/>
      <c r="I53" s="167"/>
      <c r="J53" s="278"/>
    </row>
    <row r="54" spans="1:10" ht="13.5" customHeight="1">
      <c r="A54" s="239"/>
      <c r="B54" s="272"/>
      <c r="C54" s="115"/>
      <c r="D54" s="106"/>
      <c r="E54" s="106"/>
      <c r="F54" s="106"/>
      <c r="G54" s="106"/>
      <c r="H54" s="106"/>
      <c r="I54" s="167"/>
      <c r="J54" s="278"/>
    </row>
    <row r="55" spans="1:10" ht="182.25" customHeight="1" thickBot="1">
      <c r="A55" s="240"/>
      <c r="B55" s="273"/>
      <c r="C55" s="116"/>
      <c r="D55" s="107"/>
      <c r="E55" s="107"/>
      <c r="F55" s="107"/>
      <c r="G55" s="107"/>
      <c r="H55" s="107"/>
      <c r="I55" s="168"/>
      <c r="J55" s="279"/>
    </row>
    <row r="56" spans="1:10" ht="20.25" customHeight="1" thickBot="1">
      <c r="A56" s="268" t="s">
        <v>304</v>
      </c>
      <c r="B56" s="269"/>
      <c r="C56" s="269"/>
      <c r="D56" s="269"/>
      <c r="E56" s="269"/>
      <c r="F56" s="269"/>
      <c r="G56" s="269"/>
      <c r="H56" s="269"/>
      <c r="I56" s="269"/>
      <c r="J56" s="270"/>
    </row>
    <row r="57" spans="1:10" ht="23.25" customHeight="1" thickBot="1">
      <c r="A57" s="241" t="s">
        <v>56</v>
      </c>
      <c r="B57" s="242"/>
      <c r="C57" s="242"/>
      <c r="D57" s="242"/>
      <c r="E57" s="242"/>
      <c r="F57" s="242"/>
      <c r="G57" s="242"/>
      <c r="H57" s="242"/>
      <c r="I57" s="242"/>
      <c r="J57" s="243"/>
    </row>
    <row r="58" spans="1:10" ht="15" customHeight="1" thickBot="1">
      <c r="A58" s="260" t="s">
        <v>313</v>
      </c>
      <c r="B58" s="263" t="s">
        <v>310</v>
      </c>
      <c r="C58" s="38" t="s">
        <v>334</v>
      </c>
      <c r="D58" s="14">
        <f>SUM(E58+F58+G58+H58)</f>
        <v>11.2928</v>
      </c>
      <c r="E58" s="54"/>
      <c r="F58" s="14">
        <v>0.4</v>
      </c>
      <c r="G58" s="14">
        <v>3.4228</v>
      </c>
      <c r="H58" s="29">
        <v>7.47</v>
      </c>
      <c r="I58" s="129" t="s">
        <v>157</v>
      </c>
      <c r="J58" s="244" t="s">
        <v>342</v>
      </c>
    </row>
    <row r="59" spans="1:10" ht="13.5" customHeight="1" thickBot="1">
      <c r="A59" s="261"/>
      <c r="B59" s="120"/>
      <c r="C59" s="42" t="s">
        <v>335</v>
      </c>
      <c r="D59" s="14">
        <f>SUM(E59+F59+G59+H59)</f>
        <v>6.803</v>
      </c>
      <c r="E59" s="6"/>
      <c r="F59" s="5">
        <v>3.416</v>
      </c>
      <c r="G59" s="5">
        <v>3.387</v>
      </c>
      <c r="H59" s="6"/>
      <c r="I59" s="167"/>
      <c r="J59" s="245"/>
    </row>
    <row r="60" spans="1:10" ht="13.5" customHeight="1">
      <c r="A60" s="261"/>
      <c r="B60" s="120"/>
      <c r="C60" s="233" t="s">
        <v>336</v>
      </c>
      <c r="D60" s="304">
        <f>SUM(D59/D58)*100</f>
        <v>60.24192405780675</v>
      </c>
      <c r="E60" s="304"/>
      <c r="F60" s="304">
        <f>SUM(F59/F58)*100</f>
        <v>853.9999999999999</v>
      </c>
      <c r="G60" s="304">
        <f>SUM(G59/G58)*100</f>
        <v>98.95407268902653</v>
      </c>
      <c r="H60" s="304"/>
      <c r="I60" s="167"/>
      <c r="J60" s="245"/>
    </row>
    <row r="61" spans="1:10" ht="13.5" customHeight="1">
      <c r="A61" s="261"/>
      <c r="B61" s="120"/>
      <c r="C61" s="115"/>
      <c r="D61" s="112"/>
      <c r="E61" s="112"/>
      <c r="F61" s="112"/>
      <c r="G61" s="112"/>
      <c r="H61" s="112"/>
      <c r="I61" s="167"/>
      <c r="J61" s="245"/>
    </row>
    <row r="62" spans="1:10" ht="13.5" customHeight="1">
      <c r="A62" s="261"/>
      <c r="B62" s="120"/>
      <c r="C62" s="115"/>
      <c r="D62" s="112"/>
      <c r="E62" s="112"/>
      <c r="F62" s="112"/>
      <c r="G62" s="112"/>
      <c r="H62" s="112"/>
      <c r="I62" s="167"/>
      <c r="J62" s="245"/>
    </row>
    <row r="63" spans="1:10" ht="274.5" customHeight="1" thickBot="1">
      <c r="A63" s="262"/>
      <c r="B63" s="121"/>
      <c r="C63" s="116"/>
      <c r="D63" s="113"/>
      <c r="E63" s="113"/>
      <c r="F63" s="113"/>
      <c r="G63" s="113"/>
      <c r="H63" s="113"/>
      <c r="I63" s="168"/>
      <c r="J63" s="246"/>
    </row>
    <row r="64" spans="1:10" ht="17.25" customHeight="1" thickBot="1">
      <c r="A64" s="139" t="s">
        <v>37</v>
      </c>
      <c r="B64" s="148" t="s">
        <v>251</v>
      </c>
      <c r="C64" s="38" t="s">
        <v>334</v>
      </c>
      <c r="D64" s="5"/>
      <c r="E64" s="6"/>
      <c r="F64" s="5"/>
      <c r="G64" s="5"/>
      <c r="H64" s="6"/>
      <c r="I64" s="129" t="s">
        <v>157</v>
      </c>
      <c r="J64" s="164" t="s">
        <v>341</v>
      </c>
    </row>
    <row r="65" spans="1:10" ht="18" customHeight="1" thickBot="1">
      <c r="A65" s="140"/>
      <c r="B65" s="149"/>
      <c r="C65" s="42" t="s">
        <v>335</v>
      </c>
      <c r="D65" s="55"/>
      <c r="E65" s="6"/>
      <c r="F65" s="5"/>
      <c r="G65" s="5"/>
      <c r="H65" s="6"/>
      <c r="I65" s="167"/>
      <c r="J65" s="165"/>
    </row>
    <row r="66" spans="1:10" ht="17.25" customHeight="1">
      <c r="A66" s="140"/>
      <c r="B66" s="149"/>
      <c r="C66" s="233" t="s">
        <v>336</v>
      </c>
      <c r="D66" s="233"/>
      <c r="E66" s="233"/>
      <c r="F66" s="233"/>
      <c r="G66" s="233"/>
      <c r="H66" s="233"/>
      <c r="I66" s="167"/>
      <c r="J66" s="165"/>
    </row>
    <row r="67" spans="1:10" ht="13.5" customHeight="1">
      <c r="A67" s="140"/>
      <c r="B67" s="149"/>
      <c r="C67" s="115"/>
      <c r="D67" s="115"/>
      <c r="E67" s="115"/>
      <c r="F67" s="115"/>
      <c r="G67" s="115"/>
      <c r="H67" s="115"/>
      <c r="I67" s="167"/>
      <c r="J67" s="165"/>
    </row>
    <row r="68" spans="1:10" ht="16.5" customHeight="1">
      <c r="A68" s="140"/>
      <c r="B68" s="149"/>
      <c r="C68" s="115"/>
      <c r="D68" s="115"/>
      <c r="E68" s="115"/>
      <c r="F68" s="115"/>
      <c r="G68" s="115"/>
      <c r="H68" s="115"/>
      <c r="I68" s="167"/>
      <c r="J68" s="165"/>
    </row>
    <row r="69" spans="1:10" ht="13.5" thickBot="1">
      <c r="A69" s="141"/>
      <c r="B69" s="264"/>
      <c r="C69" s="116"/>
      <c r="D69" s="116"/>
      <c r="E69" s="116"/>
      <c r="F69" s="116"/>
      <c r="G69" s="116"/>
      <c r="H69" s="116"/>
      <c r="I69" s="168"/>
      <c r="J69" s="166"/>
    </row>
    <row r="70" spans="1:10" ht="16.5" customHeight="1" thickBot="1">
      <c r="A70" s="139" t="s">
        <v>38</v>
      </c>
      <c r="B70" s="155" t="s">
        <v>309</v>
      </c>
      <c r="C70" s="38" t="s">
        <v>334</v>
      </c>
      <c r="D70" s="5">
        <f>SUM(E70+F70+G70+H70)</f>
        <v>0.2</v>
      </c>
      <c r="E70" s="6"/>
      <c r="F70" s="5">
        <v>0.1</v>
      </c>
      <c r="G70" s="5">
        <v>0.1</v>
      </c>
      <c r="H70" s="6"/>
      <c r="I70" s="129" t="s">
        <v>157</v>
      </c>
      <c r="J70" s="190" t="s">
        <v>344</v>
      </c>
    </row>
    <row r="71" spans="1:10" ht="17.25" customHeight="1" thickBot="1">
      <c r="A71" s="140"/>
      <c r="B71" s="156"/>
      <c r="C71" s="42" t="s">
        <v>335</v>
      </c>
      <c r="D71" s="5"/>
      <c r="E71" s="6"/>
      <c r="F71" s="5"/>
      <c r="G71" s="5"/>
      <c r="H71" s="6"/>
      <c r="I71" s="167"/>
      <c r="J71" s="191"/>
    </row>
    <row r="72" spans="1:10" ht="14.25" customHeight="1">
      <c r="A72" s="140"/>
      <c r="B72" s="156"/>
      <c r="C72" s="233" t="s">
        <v>336</v>
      </c>
      <c r="D72" s="235"/>
      <c r="E72" s="235"/>
      <c r="F72" s="235"/>
      <c r="G72" s="235">
        <f>SUM(G71/G70)*100</f>
        <v>0</v>
      </c>
      <c r="H72" s="235"/>
      <c r="I72" s="167"/>
      <c r="J72" s="191"/>
    </row>
    <row r="73" spans="1:10" ht="14.25" customHeight="1">
      <c r="A73" s="140"/>
      <c r="B73" s="156"/>
      <c r="C73" s="115"/>
      <c r="D73" s="236"/>
      <c r="E73" s="236"/>
      <c r="F73" s="236"/>
      <c r="G73" s="236"/>
      <c r="H73" s="236"/>
      <c r="I73" s="167"/>
      <c r="J73" s="191"/>
    </row>
    <row r="74" spans="1:10" ht="13.5" customHeight="1">
      <c r="A74" s="140"/>
      <c r="B74" s="156"/>
      <c r="C74" s="115"/>
      <c r="D74" s="236"/>
      <c r="E74" s="236"/>
      <c r="F74" s="236"/>
      <c r="G74" s="236"/>
      <c r="H74" s="236"/>
      <c r="I74" s="167"/>
      <c r="J74" s="191"/>
    </row>
    <row r="75" spans="1:10" ht="6" customHeight="1" thickBot="1">
      <c r="A75" s="141"/>
      <c r="B75" s="157"/>
      <c r="C75" s="116"/>
      <c r="D75" s="237"/>
      <c r="E75" s="237"/>
      <c r="F75" s="237"/>
      <c r="G75" s="237"/>
      <c r="H75" s="237"/>
      <c r="I75" s="168"/>
      <c r="J75" s="192"/>
    </row>
    <row r="76" spans="1:10" ht="18" customHeight="1" thickBot="1">
      <c r="A76" s="265" t="s">
        <v>244</v>
      </c>
      <c r="B76" s="153" t="s">
        <v>315</v>
      </c>
      <c r="C76" s="154"/>
      <c r="D76" s="154"/>
      <c r="E76" s="154"/>
      <c r="F76" s="154"/>
      <c r="G76" s="154"/>
      <c r="H76" s="234"/>
      <c r="I76" s="129" t="s">
        <v>157</v>
      </c>
      <c r="J76" s="164" t="s">
        <v>343</v>
      </c>
    </row>
    <row r="77" spans="1:10" ht="20.25" customHeight="1" thickBot="1">
      <c r="A77" s="266"/>
      <c r="B77" s="148" t="s">
        <v>245</v>
      </c>
      <c r="C77" s="38" t="s">
        <v>334</v>
      </c>
      <c r="D77" s="5">
        <f>SUM(E77+F77+G77+H77)</f>
        <v>0.2</v>
      </c>
      <c r="E77" s="6"/>
      <c r="F77" s="5">
        <v>0.1</v>
      </c>
      <c r="G77" s="5">
        <v>0.1</v>
      </c>
      <c r="H77" s="6"/>
      <c r="I77" s="124"/>
      <c r="J77" s="165"/>
    </row>
    <row r="78" spans="1:10" ht="20.25" customHeight="1" thickBot="1">
      <c r="A78" s="266"/>
      <c r="B78" s="149"/>
      <c r="C78" s="42" t="s">
        <v>335</v>
      </c>
      <c r="D78" s="5"/>
      <c r="E78" s="6"/>
      <c r="F78" s="5"/>
      <c r="G78" s="5"/>
      <c r="H78" s="6"/>
      <c r="I78" s="124"/>
      <c r="J78" s="165"/>
    </row>
    <row r="79" spans="1:10" ht="14.25" customHeight="1">
      <c r="A79" s="266"/>
      <c r="B79" s="149"/>
      <c r="C79" s="233" t="s">
        <v>336</v>
      </c>
      <c r="D79" s="235"/>
      <c r="E79" s="235"/>
      <c r="F79" s="235"/>
      <c r="G79" s="235">
        <f>SUM(G78/G77)*100</f>
        <v>0</v>
      </c>
      <c r="H79" s="235"/>
      <c r="I79" s="124"/>
      <c r="J79" s="165"/>
    </row>
    <row r="80" spans="1:10" ht="11.25" customHeight="1">
      <c r="A80" s="266"/>
      <c r="B80" s="149"/>
      <c r="C80" s="115"/>
      <c r="D80" s="236"/>
      <c r="E80" s="236"/>
      <c r="F80" s="236"/>
      <c r="G80" s="236"/>
      <c r="H80" s="236"/>
      <c r="I80" s="124"/>
      <c r="J80" s="165"/>
    </row>
    <row r="81" spans="1:10" ht="12.75" customHeight="1">
      <c r="A81" s="266"/>
      <c r="B81" s="149"/>
      <c r="C81" s="115"/>
      <c r="D81" s="236"/>
      <c r="E81" s="236"/>
      <c r="F81" s="236"/>
      <c r="G81" s="236"/>
      <c r="H81" s="236"/>
      <c r="I81" s="124"/>
      <c r="J81" s="165"/>
    </row>
    <row r="82" spans="1:10" ht="9" customHeight="1" thickBot="1">
      <c r="A82" s="267"/>
      <c r="B82" s="170"/>
      <c r="C82" s="116"/>
      <c r="D82" s="237"/>
      <c r="E82" s="237"/>
      <c r="F82" s="237"/>
      <c r="G82" s="237"/>
      <c r="H82" s="237"/>
      <c r="I82" s="130"/>
      <c r="J82" s="166"/>
    </row>
    <row r="83" spans="1:10" ht="17.25" customHeight="1" thickBot="1">
      <c r="A83" s="139" t="s">
        <v>40</v>
      </c>
      <c r="B83" s="169" t="s">
        <v>98</v>
      </c>
      <c r="C83" s="38" t="s">
        <v>334</v>
      </c>
      <c r="D83" s="5">
        <f>SUM(E83+F83+G83+H83)</f>
        <v>2</v>
      </c>
      <c r="E83" s="6"/>
      <c r="F83" s="5">
        <v>1</v>
      </c>
      <c r="G83" s="5">
        <v>1</v>
      </c>
      <c r="H83" s="6"/>
      <c r="I83" s="129" t="s">
        <v>157</v>
      </c>
      <c r="J83" s="164" t="s">
        <v>343</v>
      </c>
    </row>
    <row r="84" spans="1:10" ht="15" customHeight="1" thickBot="1">
      <c r="A84" s="140"/>
      <c r="B84" s="149"/>
      <c r="C84" s="42" t="s">
        <v>335</v>
      </c>
      <c r="D84" s="5"/>
      <c r="E84" s="6"/>
      <c r="F84" s="5"/>
      <c r="G84" s="5"/>
      <c r="H84" s="6"/>
      <c r="I84" s="167"/>
      <c r="J84" s="165"/>
    </row>
    <row r="85" spans="1:10" ht="12.75" customHeight="1">
      <c r="A85" s="140"/>
      <c r="B85" s="149"/>
      <c r="C85" s="233" t="s">
        <v>336</v>
      </c>
      <c r="D85" s="235"/>
      <c r="E85" s="235"/>
      <c r="F85" s="235"/>
      <c r="G85" s="235">
        <f>SUM(G84/G83)*100</f>
        <v>0</v>
      </c>
      <c r="H85" s="235"/>
      <c r="I85" s="167"/>
      <c r="J85" s="165"/>
    </row>
    <row r="86" spans="1:10" ht="12.75" customHeight="1">
      <c r="A86" s="140"/>
      <c r="B86" s="149"/>
      <c r="C86" s="115"/>
      <c r="D86" s="236"/>
      <c r="E86" s="236"/>
      <c r="F86" s="236"/>
      <c r="G86" s="236"/>
      <c r="H86" s="236"/>
      <c r="I86" s="167"/>
      <c r="J86" s="165"/>
    </row>
    <row r="87" spans="1:10" ht="18.75" customHeight="1">
      <c r="A87" s="140"/>
      <c r="B87" s="149"/>
      <c r="C87" s="115"/>
      <c r="D87" s="236"/>
      <c r="E87" s="236"/>
      <c r="F87" s="236"/>
      <c r="G87" s="236"/>
      <c r="H87" s="236"/>
      <c r="I87" s="167"/>
      <c r="J87" s="165"/>
    </row>
    <row r="88" spans="1:10" ht="3.75" customHeight="1" thickBot="1">
      <c r="A88" s="141"/>
      <c r="B88" s="170"/>
      <c r="C88" s="116"/>
      <c r="D88" s="237"/>
      <c r="E88" s="237"/>
      <c r="F88" s="237"/>
      <c r="G88" s="237"/>
      <c r="H88" s="237"/>
      <c r="I88" s="168"/>
      <c r="J88" s="166"/>
    </row>
    <row r="89" spans="1:10" ht="16.5" customHeight="1" thickBot="1">
      <c r="A89" s="139" t="s">
        <v>41</v>
      </c>
      <c r="B89" s="232" t="s">
        <v>311</v>
      </c>
      <c r="C89" s="38" t="s">
        <v>334</v>
      </c>
      <c r="D89" s="5">
        <f>SUM(E89+F89+G89+H89)</f>
        <v>0.125</v>
      </c>
      <c r="E89" s="6"/>
      <c r="F89" s="5"/>
      <c r="G89" s="5">
        <v>0.1</v>
      </c>
      <c r="H89" s="6">
        <v>0.025</v>
      </c>
      <c r="I89" s="129" t="s">
        <v>157</v>
      </c>
      <c r="J89" s="190" t="s">
        <v>28</v>
      </c>
    </row>
    <row r="90" spans="1:10" ht="15" customHeight="1" thickBot="1">
      <c r="A90" s="140"/>
      <c r="B90" s="156"/>
      <c r="C90" s="42" t="s">
        <v>335</v>
      </c>
      <c r="D90" s="5">
        <f>SUM(E90+F90+G90+H90)</f>
        <v>0.21</v>
      </c>
      <c r="E90" s="6"/>
      <c r="F90" s="5"/>
      <c r="G90" s="5">
        <v>0.21</v>
      </c>
      <c r="H90" s="6"/>
      <c r="I90" s="167"/>
      <c r="J90" s="191"/>
    </row>
    <row r="91" spans="1:10" ht="16.5" customHeight="1">
      <c r="A91" s="140"/>
      <c r="B91" s="156"/>
      <c r="C91" s="233" t="s">
        <v>336</v>
      </c>
      <c r="D91" s="235">
        <f>SUM(D90/D89)*100</f>
        <v>168</v>
      </c>
      <c r="E91" s="235"/>
      <c r="F91" s="235"/>
      <c r="G91" s="235">
        <f>SUM(G90/G89)*100</f>
        <v>209.99999999999997</v>
      </c>
      <c r="H91" s="235"/>
      <c r="I91" s="167"/>
      <c r="J91" s="191"/>
    </row>
    <row r="92" spans="1:10" ht="15.75" customHeight="1">
      <c r="A92" s="140"/>
      <c r="B92" s="156"/>
      <c r="C92" s="115"/>
      <c r="D92" s="236"/>
      <c r="E92" s="236"/>
      <c r="F92" s="236"/>
      <c r="G92" s="236"/>
      <c r="H92" s="236"/>
      <c r="I92" s="167"/>
      <c r="J92" s="191"/>
    </row>
    <row r="93" spans="1:10" ht="13.5" customHeight="1">
      <c r="A93" s="140"/>
      <c r="B93" s="156"/>
      <c r="C93" s="115"/>
      <c r="D93" s="236"/>
      <c r="E93" s="236"/>
      <c r="F93" s="236"/>
      <c r="G93" s="236"/>
      <c r="H93" s="236"/>
      <c r="I93" s="167"/>
      <c r="J93" s="191"/>
    </row>
    <row r="94" spans="1:10" ht="137.25" customHeight="1" thickBot="1">
      <c r="A94" s="141"/>
      <c r="B94" s="157"/>
      <c r="C94" s="116"/>
      <c r="D94" s="237"/>
      <c r="E94" s="237"/>
      <c r="F94" s="237"/>
      <c r="G94" s="237"/>
      <c r="H94" s="237"/>
      <c r="I94" s="168"/>
      <c r="J94" s="192"/>
    </row>
    <row r="95" spans="1:10" ht="24" customHeight="1" thickBot="1">
      <c r="A95" s="139" t="s">
        <v>42</v>
      </c>
      <c r="B95" s="232" t="s">
        <v>312</v>
      </c>
      <c r="C95" s="38" t="s">
        <v>334</v>
      </c>
      <c r="D95" s="5">
        <f>SUM(E95+F95+G95+H95)</f>
        <v>0.76</v>
      </c>
      <c r="E95" s="6"/>
      <c r="F95" s="5"/>
      <c r="G95" s="5">
        <v>0.7</v>
      </c>
      <c r="H95" s="5">
        <v>0.06</v>
      </c>
      <c r="I95" s="129" t="s">
        <v>157</v>
      </c>
      <c r="J95" s="190" t="s">
        <v>345</v>
      </c>
    </row>
    <row r="96" spans="1:10" ht="26.25" customHeight="1" thickBot="1">
      <c r="A96" s="140"/>
      <c r="B96" s="156"/>
      <c r="C96" s="42" t="s">
        <v>335</v>
      </c>
      <c r="D96" s="5">
        <f>SUM(E96+F96+G96+H96)</f>
        <v>0.603</v>
      </c>
      <c r="E96" s="6"/>
      <c r="F96" s="5"/>
      <c r="G96" s="5">
        <v>0.603</v>
      </c>
      <c r="H96" s="5"/>
      <c r="I96" s="167"/>
      <c r="J96" s="191"/>
    </row>
    <row r="97" spans="1:10" ht="15.75" customHeight="1">
      <c r="A97" s="140"/>
      <c r="B97" s="156"/>
      <c r="C97" s="233" t="s">
        <v>336</v>
      </c>
      <c r="D97" s="111">
        <f>SUM(D96/D95)*100</f>
        <v>79.34210526315789</v>
      </c>
      <c r="E97" s="235"/>
      <c r="F97" s="235"/>
      <c r="G97" s="111">
        <f>SUM(G96/G95)*100</f>
        <v>86.14285714285714</v>
      </c>
      <c r="H97" s="111"/>
      <c r="I97" s="167"/>
      <c r="J97" s="191"/>
    </row>
    <row r="98" spans="1:10" ht="15.75" customHeight="1">
      <c r="A98" s="140"/>
      <c r="B98" s="156"/>
      <c r="C98" s="115"/>
      <c r="D98" s="112"/>
      <c r="E98" s="236"/>
      <c r="F98" s="236"/>
      <c r="G98" s="112"/>
      <c r="H98" s="112"/>
      <c r="I98" s="167"/>
      <c r="J98" s="191"/>
    </row>
    <row r="99" spans="1:10" ht="16.5" customHeight="1">
      <c r="A99" s="140"/>
      <c r="B99" s="156"/>
      <c r="C99" s="115"/>
      <c r="D99" s="112"/>
      <c r="E99" s="236"/>
      <c r="F99" s="236"/>
      <c r="G99" s="112"/>
      <c r="H99" s="112"/>
      <c r="I99" s="167"/>
      <c r="J99" s="191"/>
    </row>
    <row r="100" spans="1:10" ht="84" customHeight="1" thickBot="1">
      <c r="A100" s="140"/>
      <c r="B100" s="156"/>
      <c r="C100" s="116"/>
      <c r="D100" s="113"/>
      <c r="E100" s="237"/>
      <c r="F100" s="237"/>
      <c r="G100" s="113"/>
      <c r="H100" s="113"/>
      <c r="I100" s="168"/>
      <c r="J100" s="191"/>
    </row>
    <row r="101" spans="1:10" ht="16.5" customHeight="1" thickBot="1">
      <c r="A101" s="142" t="s">
        <v>44</v>
      </c>
      <c r="B101" s="155" t="s">
        <v>347</v>
      </c>
      <c r="C101" s="38" t="s">
        <v>334</v>
      </c>
      <c r="D101" s="11">
        <f>SUM(E101+F101+G101+H101)</f>
        <v>5.45</v>
      </c>
      <c r="E101" s="25"/>
      <c r="F101" s="11"/>
      <c r="G101" s="11">
        <v>3.1</v>
      </c>
      <c r="H101" s="11">
        <v>2.35</v>
      </c>
      <c r="I101" s="129" t="s">
        <v>157</v>
      </c>
      <c r="J101" s="229" t="s">
        <v>348</v>
      </c>
    </row>
    <row r="102" spans="1:10" ht="16.5" customHeight="1" thickBot="1">
      <c r="A102" s="143"/>
      <c r="B102" s="156"/>
      <c r="C102" s="42" t="s">
        <v>335</v>
      </c>
      <c r="D102" s="5">
        <f>SUM(E102+F102+G102+H102)</f>
        <v>29.436999999999998</v>
      </c>
      <c r="E102" s="6"/>
      <c r="F102" s="5">
        <v>21.599</v>
      </c>
      <c r="G102" s="5">
        <v>5.348</v>
      </c>
      <c r="H102" s="5">
        <v>2.49</v>
      </c>
      <c r="I102" s="167"/>
      <c r="J102" s="227"/>
    </row>
    <row r="103" spans="1:10" ht="16.5" customHeight="1">
      <c r="A103" s="143"/>
      <c r="B103" s="156"/>
      <c r="C103" s="233" t="s">
        <v>336</v>
      </c>
      <c r="D103" s="111">
        <f>SUM(D102/D101)*100</f>
        <v>540.1284403669724</v>
      </c>
      <c r="E103" s="111"/>
      <c r="F103" s="111"/>
      <c r="G103" s="111">
        <f>SUM(G102/G101)*100</f>
        <v>172.51612903225805</v>
      </c>
      <c r="H103" s="111">
        <f>SUM(H102/H101)*100</f>
        <v>105.95744680851065</v>
      </c>
      <c r="I103" s="167"/>
      <c r="J103" s="227"/>
    </row>
    <row r="104" spans="1:10" ht="16.5" customHeight="1">
      <c r="A104" s="143"/>
      <c r="B104" s="156"/>
      <c r="C104" s="115"/>
      <c r="D104" s="112"/>
      <c r="E104" s="112"/>
      <c r="F104" s="112"/>
      <c r="G104" s="112"/>
      <c r="H104" s="112"/>
      <c r="I104" s="167"/>
      <c r="J104" s="227"/>
    </row>
    <row r="105" spans="1:10" ht="16.5" customHeight="1">
      <c r="A105" s="143"/>
      <c r="B105" s="156"/>
      <c r="C105" s="115"/>
      <c r="D105" s="112"/>
      <c r="E105" s="112"/>
      <c r="F105" s="112"/>
      <c r="G105" s="112"/>
      <c r="H105" s="112"/>
      <c r="I105" s="167"/>
      <c r="J105" s="227"/>
    </row>
    <row r="106" spans="1:10" ht="143.25" customHeight="1" thickBot="1">
      <c r="A106" s="144"/>
      <c r="B106" s="171"/>
      <c r="C106" s="116"/>
      <c r="D106" s="113"/>
      <c r="E106" s="113"/>
      <c r="F106" s="113"/>
      <c r="G106" s="113"/>
      <c r="H106" s="113"/>
      <c r="I106" s="168"/>
      <c r="J106" s="228"/>
    </row>
    <row r="107" spans="1:10" ht="219.75" customHeight="1" thickBot="1">
      <c r="A107" s="37"/>
      <c r="B107" s="37"/>
      <c r="C107" s="37"/>
      <c r="D107" s="37"/>
      <c r="E107" s="37"/>
      <c r="F107" s="37"/>
      <c r="G107" s="37"/>
      <c r="H107" s="37"/>
      <c r="I107" s="37"/>
      <c r="J107" s="56" t="s">
        <v>349</v>
      </c>
    </row>
    <row r="108" spans="1:10" ht="16.5" customHeight="1" thickBot="1">
      <c r="A108" s="142" t="s">
        <v>45</v>
      </c>
      <c r="B108" s="155" t="s">
        <v>314</v>
      </c>
      <c r="C108" s="38" t="s">
        <v>334</v>
      </c>
      <c r="D108" s="11">
        <f>SUM(E108+F108+G108+H108)</f>
        <v>79.19800000000001</v>
      </c>
      <c r="E108" s="25"/>
      <c r="F108" s="11">
        <f>SUM(F115+F127+F146)</f>
        <v>37.717</v>
      </c>
      <c r="G108" s="11">
        <f>SUM(G115+G127+G140+G146)</f>
        <v>41.481</v>
      </c>
      <c r="H108" s="11"/>
      <c r="I108" s="129" t="s">
        <v>157</v>
      </c>
      <c r="J108" s="287" t="s">
        <v>350</v>
      </c>
    </row>
    <row r="109" spans="1:10" ht="16.5" customHeight="1" thickBot="1">
      <c r="A109" s="143"/>
      <c r="B109" s="156"/>
      <c r="C109" s="42" t="s">
        <v>335</v>
      </c>
      <c r="D109" s="11">
        <f>SUM(E109+F109+G109+H109)</f>
        <v>198.882</v>
      </c>
      <c r="E109" s="11">
        <f>SUM(E116+E128+E141+E147)</f>
        <v>169.817</v>
      </c>
      <c r="F109" s="11">
        <f>SUM(F116+F128+F141+F147)</f>
        <v>11.75</v>
      </c>
      <c r="G109" s="11">
        <f>SUM(G116+G128+G141+G147)</f>
        <v>17.314999999999998</v>
      </c>
      <c r="H109" s="5"/>
      <c r="I109" s="167"/>
      <c r="J109" s="288"/>
    </row>
    <row r="110" spans="1:10" ht="16.5" customHeight="1">
      <c r="A110" s="143"/>
      <c r="B110" s="156"/>
      <c r="C110" s="233" t="s">
        <v>336</v>
      </c>
      <c r="D110" s="111">
        <f>SUM(D109/D108)*100</f>
        <v>251.11997777721658</v>
      </c>
      <c r="E110" s="111"/>
      <c r="F110" s="111">
        <f>SUM(F109/F108)*100</f>
        <v>31.1530609539465</v>
      </c>
      <c r="G110" s="111">
        <f>SUM(G109/G108)*100</f>
        <v>41.742002362527415</v>
      </c>
      <c r="H110" s="111"/>
      <c r="I110" s="167"/>
      <c r="J110" s="288"/>
    </row>
    <row r="111" spans="1:10" ht="16.5" customHeight="1">
      <c r="A111" s="143"/>
      <c r="B111" s="156"/>
      <c r="C111" s="115"/>
      <c r="D111" s="112"/>
      <c r="E111" s="112"/>
      <c r="F111" s="112"/>
      <c r="G111" s="112"/>
      <c r="H111" s="112"/>
      <c r="I111" s="167"/>
      <c r="J111" s="288"/>
    </row>
    <row r="112" spans="1:10" ht="16.5" customHeight="1">
      <c r="A112" s="143"/>
      <c r="B112" s="156"/>
      <c r="C112" s="115"/>
      <c r="D112" s="112"/>
      <c r="E112" s="112"/>
      <c r="F112" s="112"/>
      <c r="G112" s="112"/>
      <c r="H112" s="112"/>
      <c r="I112" s="167"/>
      <c r="J112" s="288"/>
    </row>
    <row r="113" spans="1:10" ht="48" customHeight="1" thickBot="1">
      <c r="A113" s="144"/>
      <c r="B113" s="171"/>
      <c r="C113" s="116"/>
      <c r="D113" s="113"/>
      <c r="E113" s="113"/>
      <c r="F113" s="113"/>
      <c r="G113" s="113"/>
      <c r="H113" s="113"/>
      <c r="I113" s="168"/>
      <c r="J113" s="288"/>
    </row>
    <row r="114" spans="1:10" ht="22.5" customHeight="1" thickBot="1">
      <c r="A114" s="57"/>
      <c r="B114" s="153" t="s">
        <v>315</v>
      </c>
      <c r="C114" s="154"/>
      <c r="D114" s="154"/>
      <c r="E114" s="154"/>
      <c r="F114" s="154"/>
      <c r="G114" s="154"/>
      <c r="H114" s="154"/>
      <c r="I114" s="234"/>
      <c r="J114" s="289"/>
    </row>
    <row r="115" spans="1:10" ht="17.25" customHeight="1" thickBot="1">
      <c r="A115" s="142" t="s">
        <v>152</v>
      </c>
      <c r="B115" s="155" t="s">
        <v>318</v>
      </c>
      <c r="C115" s="38" t="s">
        <v>334</v>
      </c>
      <c r="D115" s="11">
        <f>SUM(E115+F115+G115+H115)</f>
        <v>42</v>
      </c>
      <c r="E115" s="25"/>
      <c r="F115" s="11">
        <v>20</v>
      </c>
      <c r="G115" s="11">
        <v>22</v>
      </c>
      <c r="H115" s="7"/>
      <c r="I115" s="129" t="s">
        <v>157</v>
      </c>
      <c r="J115" s="229" t="s">
        <v>351</v>
      </c>
    </row>
    <row r="116" spans="1:10" ht="20.25" customHeight="1" thickBot="1">
      <c r="A116" s="143"/>
      <c r="B116" s="156"/>
      <c r="C116" s="42" t="s">
        <v>335</v>
      </c>
      <c r="D116" s="11">
        <f>SUM(E116+F116+G116+H116)</f>
        <v>171.743</v>
      </c>
      <c r="E116" s="6">
        <v>167.918</v>
      </c>
      <c r="F116" s="5"/>
      <c r="G116" s="5">
        <v>3.825</v>
      </c>
      <c r="H116" s="8"/>
      <c r="I116" s="167"/>
      <c r="J116" s="227"/>
    </row>
    <row r="117" spans="1:10" ht="15" customHeight="1">
      <c r="A117" s="143"/>
      <c r="B117" s="156"/>
      <c r="C117" s="233" t="s">
        <v>336</v>
      </c>
      <c r="D117" s="111">
        <f>SUM(D116/D115)*100</f>
        <v>408.91190476190474</v>
      </c>
      <c r="E117" s="111"/>
      <c r="F117" s="111">
        <f>SUM(F116/F115)*100</f>
        <v>0</v>
      </c>
      <c r="G117" s="111">
        <f>SUM(G116/G115)*100</f>
        <v>17.386363636363637</v>
      </c>
      <c r="H117" s="111"/>
      <c r="I117" s="167"/>
      <c r="J117" s="227"/>
    </row>
    <row r="118" spans="1:10" ht="17.25" customHeight="1">
      <c r="A118" s="143"/>
      <c r="B118" s="156"/>
      <c r="C118" s="115"/>
      <c r="D118" s="112"/>
      <c r="E118" s="112"/>
      <c r="F118" s="112"/>
      <c r="G118" s="112"/>
      <c r="H118" s="112"/>
      <c r="I118" s="167"/>
      <c r="J118" s="227"/>
    </row>
    <row r="119" spans="1:10" ht="15" customHeight="1">
      <c r="A119" s="143"/>
      <c r="B119" s="156"/>
      <c r="C119" s="115"/>
      <c r="D119" s="112"/>
      <c r="E119" s="112"/>
      <c r="F119" s="112"/>
      <c r="G119" s="112"/>
      <c r="H119" s="112"/>
      <c r="I119" s="167"/>
      <c r="J119" s="227"/>
    </row>
    <row r="120" spans="1:10" ht="30" customHeight="1" thickBot="1">
      <c r="A120" s="144"/>
      <c r="B120" s="171"/>
      <c r="C120" s="116"/>
      <c r="D120" s="113"/>
      <c r="E120" s="113"/>
      <c r="F120" s="113"/>
      <c r="G120" s="113"/>
      <c r="H120" s="113"/>
      <c r="I120" s="168"/>
      <c r="J120" s="228"/>
    </row>
    <row r="121" spans="1:10" ht="24" customHeight="1" thickBot="1">
      <c r="A121" s="142" t="s">
        <v>153</v>
      </c>
      <c r="B121" s="155" t="s">
        <v>319</v>
      </c>
      <c r="C121" s="38" t="s">
        <v>334</v>
      </c>
      <c r="D121" s="11"/>
      <c r="E121" s="25"/>
      <c r="F121" s="11"/>
      <c r="G121" s="11"/>
      <c r="H121" s="7"/>
      <c r="I121" s="129" t="s">
        <v>157</v>
      </c>
      <c r="J121" s="164" t="s">
        <v>341</v>
      </c>
    </row>
    <row r="122" spans="1:10" ht="20.25" customHeight="1" thickBot="1">
      <c r="A122" s="143"/>
      <c r="B122" s="156"/>
      <c r="C122" s="42" t="s">
        <v>335</v>
      </c>
      <c r="D122" s="5"/>
      <c r="E122" s="6"/>
      <c r="F122" s="11"/>
      <c r="G122" s="11"/>
      <c r="H122" s="8"/>
      <c r="I122" s="167"/>
      <c r="J122" s="165"/>
    </row>
    <row r="123" spans="1:10" ht="18.75" customHeight="1">
      <c r="A123" s="143"/>
      <c r="B123" s="156"/>
      <c r="C123" s="233" t="s">
        <v>336</v>
      </c>
      <c r="D123" s="111"/>
      <c r="E123" s="111"/>
      <c r="F123" s="111"/>
      <c r="G123" s="111"/>
      <c r="H123" s="111"/>
      <c r="I123" s="167"/>
      <c r="J123" s="165"/>
    </row>
    <row r="124" spans="1:10" ht="16.5" customHeight="1">
      <c r="A124" s="143"/>
      <c r="B124" s="156"/>
      <c r="C124" s="115"/>
      <c r="D124" s="112"/>
      <c r="E124" s="112"/>
      <c r="F124" s="112"/>
      <c r="G124" s="112"/>
      <c r="H124" s="112"/>
      <c r="I124" s="167"/>
      <c r="J124" s="165"/>
    </row>
    <row r="125" spans="1:10" ht="10.5" customHeight="1" thickBot="1">
      <c r="A125" s="143"/>
      <c r="B125" s="156"/>
      <c r="C125" s="115"/>
      <c r="D125" s="112"/>
      <c r="E125" s="112"/>
      <c r="F125" s="112"/>
      <c r="G125" s="112"/>
      <c r="H125" s="112"/>
      <c r="I125" s="167"/>
      <c r="J125" s="165"/>
    </row>
    <row r="126" spans="1:10" ht="18" customHeight="1" hidden="1" thickBot="1">
      <c r="A126" s="143"/>
      <c r="B126" s="156"/>
      <c r="C126" s="116"/>
      <c r="D126" s="113"/>
      <c r="E126" s="113"/>
      <c r="F126" s="113"/>
      <c r="G126" s="113"/>
      <c r="H126" s="113"/>
      <c r="I126" s="167"/>
      <c r="J126" s="166"/>
    </row>
    <row r="127" spans="1:10" ht="24.75" customHeight="1" thickBot="1">
      <c r="A127" s="114" t="s">
        <v>154</v>
      </c>
      <c r="B127" s="275" t="s">
        <v>43</v>
      </c>
      <c r="C127" s="38" t="s">
        <v>334</v>
      </c>
      <c r="D127" s="11">
        <f>SUM(E127+F127+G127+H127)</f>
        <v>30</v>
      </c>
      <c r="E127" s="25"/>
      <c r="F127" s="11">
        <v>15</v>
      </c>
      <c r="G127" s="11">
        <v>15</v>
      </c>
      <c r="H127" s="23"/>
      <c r="I127" s="114" t="s">
        <v>157</v>
      </c>
      <c r="J127" s="172" t="s">
        <v>352</v>
      </c>
    </row>
    <row r="128" spans="1:10" ht="20.25" customHeight="1" thickBot="1">
      <c r="A128" s="115"/>
      <c r="B128" s="276"/>
      <c r="C128" s="42" t="s">
        <v>335</v>
      </c>
      <c r="D128" s="11">
        <f>SUM(E128+F128+G128+H128)</f>
        <v>7</v>
      </c>
      <c r="E128" s="6"/>
      <c r="F128" s="11"/>
      <c r="G128" s="11">
        <v>7</v>
      </c>
      <c r="H128" s="9"/>
      <c r="I128" s="115"/>
      <c r="J128" s="173"/>
    </row>
    <row r="129" spans="1:10" ht="16.5" customHeight="1">
      <c r="A129" s="115"/>
      <c r="B129" s="276"/>
      <c r="C129" s="233" t="s">
        <v>336</v>
      </c>
      <c r="D129" s="111"/>
      <c r="E129" s="111"/>
      <c r="F129" s="111"/>
      <c r="G129" s="111">
        <f>SUM(G128/G127)*100</f>
        <v>46.666666666666664</v>
      </c>
      <c r="H129" s="111"/>
      <c r="I129" s="115"/>
      <c r="J129" s="173"/>
    </row>
    <row r="130" spans="1:10" ht="11.25" customHeight="1">
      <c r="A130" s="115"/>
      <c r="B130" s="276"/>
      <c r="C130" s="115"/>
      <c r="D130" s="112"/>
      <c r="E130" s="112"/>
      <c r="F130" s="112"/>
      <c r="G130" s="112"/>
      <c r="H130" s="112"/>
      <c r="I130" s="115"/>
      <c r="J130" s="173"/>
    </row>
    <row r="131" spans="1:10" ht="9.75" customHeight="1">
      <c r="A131" s="115"/>
      <c r="B131" s="276"/>
      <c r="C131" s="115"/>
      <c r="D131" s="112"/>
      <c r="E131" s="112"/>
      <c r="F131" s="112"/>
      <c r="G131" s="112"/>
      <c r="H131" s="112"/>
      <c r="I131" s="115"/>
      <c r="J131" s="173"/>
    </row>
    <row r="132" spans="1:10" ht="27.75" customHeight="1" thickBot="1">
      <c r="A132" s="115"/>
      <c r="B132" s="276"/>
      <c r="C132" s="116"/>
      <c r="D132" s="113"/>
      <c r="E132" s="113"/>
      <c r="F132" s="113"/>
      <c r="G132" s="113"/>
      <c r="H132" s="113"/>
      <c r="I132" s="115"/>
      <c r="J132" s="174"/>
    </row>
    <row r="133" spans="1:10" ht="18" customHeight="1" thickBot="1">
      <c r="A133" s="115"/>
      <c r="B133" s="58" t="s">
        <v>315</v>
      </c>
      <c r="C133" s="58"/>
      <c r="D133" s="58"/>
      <c r="E133" s="58"/>
      <c r="F133" s="58"/>
      <c r="G133" s="58"/>
      <c r="H133" s="58"/>
      <c r="I133" s="115"/>
      <c r="J133" s="13"/>
    </row>
    <row r="134" spans="1:10" ht="29.25" customHeight="1" thickBot="1">
      <c r="A134" s="115"/>
      <c r="B134" s="117" t="s">
        <v>320</v>
      </c>
      <c r="C134" s="38" t="s">
        <v>334</v>
      </c>
      <c r="D134" s="11">
        <f>SUM(E134+F134+G134+H134)</f>
        <v>15</v>
      </c>
      <c r="E134" s="59"/>
      <c r="F134" s="12"/>
      <c r="G134" s="12">
        <v>15</v>
      </c>
      <c r="H134" s="60"/>
      <c r="I134" s="115"/>
      <c r="J134" s="99" t="s">
        <v>368</v>
      </c>
    </row>
    <row r="135" spans="1:10" ht="28.5" customHeight="1" thickBot="1">
      <c r="A135" s="115"/>
      <c r="B135" s="118"/>
      <c r="C135" s="42" t="s">
        <v>335</v>
      </c>
      <c r="D135" s="62"/>
      <c r="E135" s="60"/>
      <c r="F135" s="33"/>
      <c r="G135" s="29"/>
      <c r="H135" s="60"/>
      <c r="I135" s="115"/>
      <c r="J135" s="100"/>
    </row>
    <row r="136" spans="1:10" ht="69.75" customHeight="1" thickBot="1">
      <c r="A136" s="115"/>
      <c r="B136" s="119"/>
      <c r="C136" s="42" t="s">
        <v>336</v>
      </c>
      <c r="D136" s="11"/>
      <c r="E136" s="11"/>
      <c r="F136" s="60"/>
      <c r="G136" s="15"/>
      <c r="H136" s="60"/>
      <c r="I136" s="115"/>
      <c r="J136" s="101"/>
    </row>
    <row r="137" spans="1:10" ht="29.25" customHeight="1" thickBot="1">
      <c r="A137" s="115"/>
      <c r="B137" s="120" t="s">
        <v>321</v>
      </c>
      <c r="C137" s="38" t="s">
        <v>334</v>
      </c>
      <c r="D137" s="11"/>
      <c r="E137" s="60"/>
      <c r="F137" s="57"/>
      <c r="G137" s="60"/>
      <c r="H137" s="57"/>
      <c r="I137" s="115"/>
      <c r="J137" s="99" t="s">
        <v>341</v>
      </c>
    </row>
    <row r="138" spans="1:10" ht="25.5" customHeight="1" thickBot="1">
      <c r="A138" s="115"/>
      <c r="B138" s="120"/>
      <c r="C138" s="42" t="s">
        <v>335</v>
      </c>
      <c r="D138" s="11"/>
      <c r="E138" s="60"/>
      <c r="F138" s="57"/>
      <c r="G138" s="60"/>
      <c r="H138" s="57"/>
      <c r="I138" s="115"/>
      <c r="J138" s="100"/>
    </row>
    <row r="139" spans="1:10" ht="81.75" customHeight="1" thickBot="1">
      <c r="A139" s="116"/>
      <c r="B139" s="121"/>
      <c r="C139" s="42" t="s">
        <v>336</v>
      </c>
      <c r="D139" s="62"/>
      <c r="E139" s="60"/>
      <c r="F139" s="57"/>
      <c r="G139" s="29"/>
      <c r="H139" s="60"/>
      <c r="I139" s="116"/>
      <c r="J139" s="101"/>
    </row>
    <row r="140" spans="1:10" ht="20.25" customHeight="1" thickBot="1">
      <c r="A140" s="143" t="s">
        <v>155</v>
      </c>
      <c r="B140" s="156" t="s">
        <v>322</v>
      </c>
      <c r="C140" s="38" t="s">
        <v>334</v>
      </c>
      <c r="D140" s="63">
        <f>SUM(E140+F140+G140+H140)</f>
        <v>2</v>
      </c>
      <c r="E140" s="63"/>
      <c r="F140" s="63"/>
      <c r="G140" s="63">
        <v>2</v>
      </c>
      <c r="H140" s="64"/>
      <c r="I140" s="124" t="s">
        <v>157</v>
      </c>
      <c r="J140" s="227" t="s">
        <v>353</v>
      </c>
    </row>
    <row r="141" spans="1:10" ht="20.25" customHeight="1" thickBot="1">
      <c r="A141" s="143"/>
      <c r="B141" s="156"/>
      <c r="C141" s="42" t="s">
        <v>335</v>
      </c>
      <c r="D141" s="63">
        <f>SUM(E141+F141+G141+H141)</f>
        <v>17.685000000000002</v>
      </c>
      <c r="E141" s="65">
        <v>1.899</v>
      </c>
      <c r="F141" s="35">
        <v>9.296</v>
      </c>
      <c r="G141" s="35">
        <v>6.49</v>
      </c>
      <c r="H141" s="6"/>
      <c r="I141" s="167"/>
      <c r="J141" s="227"/>
    </row>
    <row r="142" spans="1:10" ht="16.5" customHeight="1">
      <c r="A142" s="143"/>
      <c r="B142" s="156"/>
      <c r="C142" s="233" t="s">
        <v>336</v>
      </c>
      <c r="D142" s="111">
        <f>SUM(D141/D140)*100</f>
        <v>884.2500000000001</v>
      </c>
      <c r="E142" s="111"/>
      <c r="F142" s="111"/>
      <c r="G142" s="111">
        <f>SUM(G141/G140)*100</f>
        <v>324.5</v>
      </c>
      <c r="H142" s="111"/>
      <c r="I142" s="167"/>
      <c r="J142" s="227"/>
    </row>
    <row r="143" spans="1:10" ht="16.5" customHeight="1">
      <c r="A143" s="143"/>
      <c r="B143" s="156"/>
      <c r="C143" s="115"/>
      <c r="D143" s="112"/>
      <c r="E143" s="112"/>
      <c r="F143" s="112"/>
      <c r="G143" s="112"/>
      <c r="H143" s="112"/>
      <c r="I143" s="167"/>
      <c r="J143" s="227"/>
    </row>
    <row r="144" spans="1:10" ht="23.25" customHeight="1">
      <c r="A144" s="143"/>
      <c r="B144" s="156"/>
      <c r="C144" s="115"/>
      <c r="D144" s="112"/>
      <c r="E144" s="112"/>
      <c r="F144" s="112"/>
      <c r="G144" s="112"/>
      <c r="H144" s="112"/>
      <c r="I144" s="167"/>
      <c r="J144" s="227"/>
    </row>
    <row r="145" spans="1:10" ht="75.75" customHeight="1" thickBot="1">
      <c r="A145" s="144"/>
      <c r="B145" s="171"/>
      <c r="C145" s="116"/>
      <c r="D145" s="113"/>
      <c r="E145" s="113"/>
      <c r="F145" s="113"/>
      <c r="G145" s="113"/>
      <c r="H145" s="113"/>
      <c r="I145" s="167"/>
      <c r="J145" s="228"/>
    </row>
    <row r="146" spans="1:10" ht="19.5" customHeight="1" thickBot="1">
      <c r="A146" s="161" t="s">
        <v>156</v>
      </c>
      <c r="B146" s="155" t="s">
        <v>323</v>
      </c>
      <c r="C146" s="38" t="s">
        <v>334</v>
      </c>
      <c r="D146" s="5">
        <f>SUM(E146+F146+G146+H146)</f>
        <v>5.198</v>
      </c>
      <c r="E146" s="6"/>
      <c r="F146" s="5">
        <v>2.717</v>
      </c>
      <c r="G146" s="5">
        <v>2.481</v>
      </c>
      <c r="H146" s="10"/>
      <c r="I146" s="114" t="s">
        <v>157</v>
      </c>
      <c r="J146" s="150" t="s">
        <v>354</v>
      </c>
    </row>
    <row r="147" spans="1:10" ht="19.5" customHeight="1" thickBot="1">
      <c r="A147" s="140"/>
      <c r="B147" s="156"/>
      <c r="C147" s="42" t="s">
        <v>335</v>
      </c>
      <c r="D147" s="5">
        <f>SUM(E147+F147+G147+H147)</f>
        <v>2.454</v>
      </c>
      <c r="E147" s="6"/>
      <c r="F147" s="5">
        <v>2.454</v>
      </c>
      <c r="G147" s="5"/>
      <c r="H147" s="10"/>
      <c r="I147" s="115"/>
      <c r="J147" s="151"/>
    </row>
    <row r="148" spans="1:10" ht="18" customHeight="1">
      <c r="A148" s="140"/>
      <c r="B148" s="156"/>
      <c r="C148" s="108" t="s">
        <v>336</v>
      </c>
      <c r="D148" s="111">
        <f>SUM(D147/D146)*100</f>
        <v>47.21046556367834</v>
      </c>
      <c r="E148" s="111"/>
      <c r="F148" s="111">
        <f>SUM(F147/F146)*100</f>
        <v>90.3202061096798</v>
      </c>
      <c r="G148" s="111"/>
      <c r="H148" s="111"/>
      <c r="I148" s="115"/>
      <c r="J148" s="151"/>
    </row>
    <row r="149" spans="1:10" ht="15.75" customHeight="1">
      <c r="A149" s="140"/>
      <c r="B149" s="156"/>
      <c r="C149" s="109"/>
      <c r="D149" s="112"/>
      <c r="E149" s="112"/>
      <c r="F149" s="112"/>
      <c r="G149" s="112"/>
      <c r="H149" s="112"/>
      <c r="I149" s="115"/>
      <c r="J149" s="151"/>
    </row>
    <row r="150" spans="1:10" ht="17.25" customHeight="1">
      <c r="A150" s="140"/>
      <c r="B150" s="156"/>
      <c r="C150" s="109"/>
      <c r="D150" s="112"/>
      <c r="E150" s="112"/>
      <c r="F150" s="112"/>
      <c r="G150" s="112"/>
      <c r="H150" s="112"/>
      <c r="I150" s="115"/>
      <c r="J150" s="151"/>
    </row>
    <row r="151" spans="1:10" ht="31.5" customHeight="1" thickBot="1">
      <c r="A151" s="141"/>
      <c r="B151" s="157"/>
      <c r="C151" s="110"/>
      <c r="D151" s="113"/>
      <c r="E151" s="113"/>
      <c r="F151" s="113"/>
      <c r="G151" s="113"/>
      <c r="H151" s="113"/>
      <c r="I151" s="116"/>
      <c r="J151" s="152"/>
    </row>
    <row r="152" spans="1:10" ht="20.25" customHeight="1" thickBot="1">
      <c r="A152" s="220" t="s">
        <v>55</v>
      </c>
      <c r="B152" s="205"/>
      <c r="C152" s="205"/>
      <c r="D152" s="205"/>
      <c r="E152" s="205"/>
      <c r="F152" s="205"/>
      <c r="G152" s="205"/>
      <c r="H152" s="205"/>
      <c r="I152" s="205"/>
      <c r="J152" s="221"/>
    </row>
    <row r="153" spans="1:10" ht="21.75" customHeight="1" thickBot="1">
      <c r="A153" s="142" t="s">
        <v>46</v>
      </c>
      <c r="B153" s="155" t="s">
        <v>36</v>
      </c>
      <c r="C153" s="38" t="s">
        <v>334</v>
      </c>
      <c r="D153" s="21">
        <f>SUM(E153+F153+G153+H153)</f>
        <v>0.5</v>
      </c>
      <c r="E153" s="25"/>
      <c r="F153" s="11">
        <v>0.5</v>
      </c>
      <c r="G153" s="11"/>
      <c r="H153" s="41"/>
      <c r="I153" s="114" t="s">
        <v>303</v>
      </c>
      <c r="J153" s="190" t="s">
        <v>356</v>
      </c>
    </row>
    <row r="154" spans="1:10" ht="20.25" customHeight="1" thickBot="1">
      <c r="A154" s="143"/>
      <c r="B154" s="156"/>
      <c r="C154" s="42" t="s">
        <v>335</v>
      </c>
      <c r="D154" s="21"/>
      <c r="E154" s="6"/>
      <c r="F154" s="5"/>
      <c r="G154" s="5"/>
      <c r="H154" s="44"/>
      <c r="I154" s="115"/>
      <c r="J154" s="191"/>
    </row>
    <row r="155" spans="1:10" ht="21.75" customHeight="1">
      <c r="A155" s="143"/>
      <c r="B155" s="156"/>
      <c r="C155" s="108" t="s">
        <v>336</v>
      </c>
      <c r="D155" s="111"/>
      <c r="E155" s="111"/>
      <c r="F155" s="111"/>
      <c r="G155" s="111"/>
      <c r="H155" s="111"/>
      <c r="I155" s="115"/>
      <c r="J155" s="191"/>
    </row>
    <row r="156" spans="1:10" ht="16.5" customHeight="1">
      <c r="A156" s="143"/>
      <c r="B156" s="156"/>
      <c r="C156" s="109"/>
      <c r="D156" s="112"/>
      <c r="E156" s="112"/>
      <c r="F156" s="112"/>
      <c r="G156" s="112"/>
      <c r="H156" s="112"/>
      <c r="I156" s="115"/>
      <c r="J156" s="191"/>
    </row>
    <row r="157" spans="1:10" ht="16.5" customHeight="1">
      <c r="A157" s="143"/>
      <c r="B157" s="156"/>
      <c r="C157" s="109"/>
      <c r="D157" s="112"/>
      <c r="E157" s="112"/>
      <c r="F157" s="112"/>
      <c r="G157" s="112"/>
      <c r="H157" s="112"/>
      <c r="I157" s="115"/>
      <c r="J157" s="191"/>
    </row>
    <row r="158" spans="1:10" ht="75" customHeight="1" thickBot="1">
      <c r="A158" s="144"/>
      <c r="B158" s="171"/>
      <c r="C158" s="110"/>
      <c r="D158" s="113"/>
      <c r="E158" s="113"/>
      <c r="F158" s="113"/>
      <c r="G158" s="113"/>
      <c r="H158" s="113"/>
      <c r="I158" s="116"/>
      <c r="J158" s="192"/>
    </row>
    <row r="159" spans="1:10" ht="21.75" customHeight="1" thickBot="1">
      <c r="A159" s="142" t="s">
        <v>47</v>
      </c>
      <c r="B159" s="155" t="s">
        <v>39</v>
      </c>
      <c r="C159" s="38" t="s">
        <v>334</v>
      </c>
      <c r="D159" s="21">
        <f>SUM(E159+F159+G159+H159)</f>
        <v>0.65</v>
      </c>
      <c r="E159" s="25"/>
      <c r="F159" s="11">
        <v>0.65</v>
      </c>
      <c r="G159" s="25"/>
      <c r="H159" s="25"/>
      <c r="I159" s="230" t="s">
        <v>303</v>
      </c>
      <c r="J159" s="229" t="s">
        <v>355</v>
      </c>
    </row>
    <row r="160" spans="1:10" ht="20.25" customHeight="1" thickBot="1">
      <c r="A160" s="143"/>
      <c r="B160" s="156"/>
      <c r="C160" s="42" t="s">
        <v>335</v>
      </c>
      <c r="D160" s="21">
        <f>SUM(E160+F160+G160+H160)</f>
        <v>0.301</v>
      </c>
      <c r="E160" s="6"/>
      <c r="F160" s="5">
        <v>0.301</v>
      </c>
      <c r="G160" s="6"/>
      <c r="H160" s="6"/>
      <c r="I160" s="167"/>
      <c r="J160" s="227"/>
    </row>
    <row r="161" spans="1:10" ht="16.5" customHeight="1">
      <c r="A161" s="143"/>
      <c r="B161" s="156"/>
      <c r="C161" s="108" t="s">
        <v>336</v>
      </c>
      <c r="D161" s="111">
        <f>SUM(D160/D159)*100</f>
        <v>46.30769230769231</v>
      </c>
      <c r="E161" s="111"/>
      <c r="F161" s="111">
        <f>SUM(F160/F159)*100</f>
        <v>46.30769230769231</v>
      </c>
      <c r="G161" s="111"/>
      <c r="H161" s="111"/>
      <c r="I161" s="167"/>
      <c r="J161" s="227"/>
    </row>
    <row r="162" spans="1:10" ht="16.5" customHeight="1">
      <c r="A162" s="143"/>
      <c r="B162" s="156"/>
      <c r="C162" s="109"/>
      <c r="D162" s="112"/>
      <c r="E162" s="112"/>
      <c r="F162" s="112"/>
      <c r="G162" s="112"/>
      <c r="H162" s="112"/>
      <c r="I162" s="167"/>
      <c r="J162" s="227"/>
    </row>
    <row r="163" spans="1:10" ht="14.25" customHeight="1">
      <c r="A163" s="143"/>
      <c r="B163" s="156"/>
      <c r="C163" s="109"/>
      <c r="D163" s="112"/>
      <c r="E163" s="112"/>
      <c r="F163" s="112"/>
      <c r="G163" s="112"/>
      <c r="H163" s="112"/>
      <c r="I163" s="167"/>
      <c r="J163" s="227"/>
    </row>
    <row r="164" spans="1:10" ht="91.5" customHeight="1" thickBot="1">
      <c r="A164" s="144"/>
      <c r="B164" s="171"/>
      <c r="C164" s="110"/>
      <c r="D164" s="113"/>
      <c r="E164" s="113"/>
      <c r="F164" s="113"/>
      <c r="G164" s="113"/>
      <c r="H164" s="113"/>
      <c r="I164" s="231"/>
      <c r="J164" s="228"/>
    </row>
    <row r="165" spans="1:10" ht="31.5" customHeight="1" thickBot="1">
      <c r="A165" s="158" t="s">
        <v>48</v>
      </c>
      <c r="B165" s="148" t="s">
        <v>58</v>
      </c>
      <c r="C165" s="38" t="s">
        <v>334</v>
      </c>
      <c r="D165" s="21">
        <f>SUM(E165+F165+G165+H165)</f>
        <v>1.7</v>
      </c>
      <c r="E165" s="25"/>
      <c r="F165" s="11"/>
      <c r="G165" s="11">
        <v>1.7</v>
      </c>
      <c r="H165" s="7"/>
      <c r="I165" s="123" t="s">
        <v>144</v>
      </c>
      <c r="J165" s="164" t="s">
        <v>343</v>
      </c>
    </row>
    <row r="166" spans="1:10" ht="23.25" customHeight="1" thickBot="1">
      <c r="A166" s="159"/>
      <c r="B166" s="149"/>
      <c r="C166" s="42" t="s">
        <v>335</v>
      </c>
      <c r="D166" s="19"/>
      <c r="E166" s="6"/>
      <c r="F166" s="5"/>
      <c r="G166" s="5"/>
      <c r="H166" s="8"/>
      <c r="I166" s="124"/>
      <c r="J166" s="165"/>
    </row>
    <row r="167" spans="1:10" ht="25.5" customHeight="1">
      <c r="A167" s="159"/>
      <c r="B167" s="149"/>
      <c r="C167" s="108" t="s">
        <v>336</v>
      </c>
      <c r="D167" s="111"/>
      <c r="E167" s="111"/>
      <c r="F167" s="111"/>
      <c r="G167" s="111"/>
      <c r="H167" s="111"/>
      <c r="I167" s="124"/>
      <c r="J167" s="165"/>
    </row>
    <row r="168" spans="1:10" ht="19.5" customHeight="1">
      <c r="A168" s="159"/>
      <c r="B168" s="149"/>
      <c r="C168" s="109"/>
      <c r="D168" s="112"/>
      <c r="E168" s="112"/>
      <c r="F168" s="112"/>
      <c r="G168" s="112"/>
      <c r="H168" s="112"/>
      <c r="I168" s="124"/>
      <c r="J168" s="165"/>
    </row>
    <row r="169" spans="1:10" ht="25.5" customHeight="1">
      <c r="A169" s="159"/>
      <c r="B169" s="149"/>
      <c r="C169" s="109"/>
      <c r="D169" s="112"/>
      <c r="E169" s="112"/>
      <c r="F169" s="112"/>
      <c r="G169" s="112"/>
      <c r="H169" s="112"/>
      <c r="I169" s="124"/>
      <c r="J169" s="165"/>
    </row>
    <row r="170" spans="1:10" ht="48" customHeight="1" thickBot="1">
      <c r="A170" s="159"/>
      <c r="B170" s="149"/>
      <c r="C170" s="109"/>
      <c r="D170" s="112"/>
      <c r="E170" s="112"/>
      <c r="F170" s="112"/>
      <c r="G170" s="112"/>
      <c r="H170" s="112"/>
      <c r="I170" s="124"/>
      <c r="J170" s="165"/>
    </row>
    <row r="171" spans="1:10" ht="21.75" customHeight="1" thickBot="1">
      <c r="A171" s="158" t="s">
        <v>86</v>
      </c>
      <c r="B171" s="134" t="s">
        <v>71</v>
      </c>
      <c r="C171" s="38" t="s">
        <v>334</v>
      </c>
      <c r="D171" s="21">
        <f>SUM(E171+F171+G171+H171)</f>
        <v>0.2</v>
      </c>
      <c r="E171" s="11"/>
      <c r="F171" s="11"/>
      <c r="G171" s="11">
        <v>0.2</v>
      </c>
      <c r="H171" s="7"/>
      <c r="I171" s="123" t="s">
        <v>140</v>
      </c>
      <c r="J171" s="93" t="s">
        <v>357</v>
      </c>
    </row>
    <row r="172" spans="1:10" ht="19.5" customHeight="1" thickBot="1">
      <c r="A172" s="159"/>
      <c r="B172" s="127"/>
      <c r="C172" s="42" t="s">
        <v>335</v>
      </c>
      <c r="D172" s="21">
        <f>SUM(E172+F172+G172+H172)</f>
        <v>0.2</v>
      </c>
      <c r="E172" s="11"/>
      <c r="F172" s="11"/>
      <c r="G172" s="11">
        <v>0.2</v>
      </c>
      <c r="H172" s="8"/>
      <c r="I172" s="124"/>
      <c r="J172" s="94"/>
    </row>
    <row r="173" spans="1:10" ht="12.75" customHeight="1">
      <c r="A173" s="159"/>
      <c r="B173" s="127"/>
      <c r="C173" s="108" t="s">
        <v>336</v>
      </c>
      <c r="D173" s="111">
        <f>SUM(D172/D171)*100</f>
        <v>100</v>
      </c>
      <c r="E173" s="111"/>
      <c r="F173" s="111"/>
      <c r="G173" s="111">
        <f>SUM(G172/G171)*100</f>
        <v>100</v>
      </c>
      <c r="H173" s="111"/>
      <c r="I173" s="124"/>
      <c r="J173" s="94"/>
    </row>
    <row r="174" spans="1:10" ht="24.75" customHeight="1">
      <c r="A174" s="159"/>
      <c r="B174" s="127"/>
      <c r="C174" s="109"/>
      <c r="D174" s="112"/>
      <c r="E174" s="112"/>
      <c r="F174" s="112"/>
      <c r="G174" s="112"/>
      <c r="H174" s="112"/>
      <c r="I174" s="124"/>
      <c r="J174" s="94"/>
    </row>
    <row r="175" spans="1:10" ht="21" customHeight="1">
      <c r="A175" s="159"/>
      <c r="B175" s="127"/>
      <c r="C175" s="109"/>
      <c r="D175" s="112"/>
      <c r="E175" s="112"/>
      <c r="F175" s="112"/>
      <c r="G175" s="112"/>
      <c r="H175" s="112"/>
      <c r="I175" s="124"/>
      <c r="J175" s="94"/>
    </row>
    <row r="176" spans="1:10" ht="27" customHeight="1" thickBot="1">
      <c r="A176" s="160"/>
      <c r="B176" s="135"/>
      <c r="C176" s="110"/>
      <c r="D176" s="113"/>
      <c r="E176" s="113"/>
      <c r="F176" s="113"/>
      <c r="G176" s="113"/>
      <c r="H176" s="113"/>
      <c r="I176" s="125"/>
      <c r="J176" s="122"/>
    </row>
    <row r="177" spans="1:10" ht="20.25" customHeight="1" thickBot="1">
      <c r="A177" s="145" t="s">
        <v>57</v>
      </c>
      <c r="B177" s="134" t="s">
        <v>246</v>
      </c>
      <c r="C177" s="38" t="s">
        <v>334</v>
      </c>
      <c r="D177" s="21">
        <f>SUM(E177+F177+G177+H177)</f>
        <v>27</v>
      </c>
      <c r="E177" s="21">
        <f aca="true" t="shared" si="1" ref="E177:G178">SUM(E184)</f>
        <v>9</v>
      </c>
      <c r="F177" s="21">
        <f t="shared" si="1"/>
        <v>9</v>
      </c>
      <c r="G177" s="21">
        <f t="shared" si="1"/>
        <v>9</v>
      </c>
      <c r="H177" s="7"/>
      <c r="I177" s="131" t="s">
        <v>140</v>
      </c>
      <c r="J177" s="99" t="s">
        <v>381</v>
      </c>
    </row>
    <row r="178" spans="1:10" ht="19.5" customHeight="1" thickBot="1">
      <c r="A178" s="146"/>
      <c r="B178" s="127"/>
      <c r="C178" s="42" t="s">
        <v>335</v>
      </c>
      <c r="D178" s="21">
        <f>SUM(E178+F178+G178+H178)</f>
        <v>22.368</v>
      </c>
      <c r="E178" s="21">
        <f t="shared" si="1"/>
        <v>8.421</v>
      </c>
      <c r="F178" s="21">
        <f t="shared" si="1"/>
        <v>9</v>
      </c>
      <c r="G178" s="21">
        <f t="shared" si="1"/>
        <v>4.947</v>
      </c>
      <c r="H178" s="8"/>
      <c r="I178" s="132"/>
      <c r="J178" s="100"/>
    </row>
    <row r="179" spans="1:10" ht="18.75" customHeight="1">
      <c r="A179" s="146"/>
      <c r="B179" s="127"/>
      <c r="C179" s="108" t="s">
        <v>336</v>
      </c>
      <c r="D179" s="111">
        <f>SUM(D178/D177)*100</f>
        <v>82.84444444444445</v>
      </c>
      <c r="E179" s="111">
        <f>SUM(E178/E177)*100</f>
        <v>93.56666666666666</v>
      </c>
      <c r="F179" s="111">
        <f>SUM(F178/F177)*100</f>
        <v>100</v>
      </c>
      <c r="G179" s="111">
        <f>SUM(G178/G177)*100</f>
        <v>54.96666666666666</v>
      </c>
      <c r="H179" s="111"/>
      <c r="I179" s="132"/>
      <c r="J179" s="100"/>
    </row>
    <row r="180" spans="1:10" ht="19.5" customHeight="1">
      <c r="A180" s="146"/>
      <c r="B180" s="127"/>
      <c r="C180" s="109"/>
      <c r="D180" s="112"/>
      <c r="E180" s="112"/>
      <c r="F180" s="112"/>
      <c r="G180" s="112"/>
      <c r="H180" s="112"/>
      <c r="I180" s="132"/>
      <c r="J180" s="100"/>
    </row>
    <row r="181" spans="1:10" ht="13.5" customHeight="1">
      <c r="A181" s="146"/>
      <c r="B181" s="127"/>
      <c r="C181" s="109"/>
      <c r="D181" s="112"/>
      <c r="E181" s="112"/>
      <c r="F181" s="112"/>
      <c r="G181" s="112"/>
      <c r="H181" s="112"/>
      <c r="I181" s="132"/>
      <c r="J181" s="100"/>
    </row>
    <row r="182" spans="1:10" ht="18" customHeight="1" thickBot="1">
      <c r="A182" s="147"/>
      <c r="B182" s="135"/>
      <c r="C182" s="110"/>
      <c r="D182" s="113"/>
      <c r="E182" s="113"/>
      <c r="F182" s="113"/>
      <c r="G182" s="113"/>
      <c r="H182" s="113"/>
      <c r="I182" s="133"/>
      <c r="J182" s="100"/>
    </row>
    <row r="183" spans="1:10" ht="16.5" customHeight="1" thickBot="1">
      <c r="A183" s="30"/>
      <c r="B183" s="153" t="s">
        <v>315</v>
      </c>
      <c r="C183" s="154"/>
      <c r="D183" s="154"/>
      <c r="E183" s="154"/>
      <c r="F183" s="154"/>
      <c r="G183" s="154"/>
      <c r="H183" s="154"/>
      <c r="I183" s="154"/>
      <c r="J183" s="100"/>
    </row>
    <row r="184" spans="1:10" ht="18" customHeight="1" thickBot="1">
      <c r="A184" s="175" t="s">
        <v>87</v>
      </c>
      <c r="B184" s="178" t="s">
        <v>51</v>
      </c>
      <c r="C184" s="38" t="s">
        <v>334</v>
      </c>
      <c r="D184" s="21">
        <f>SUM(E184+F184+G184+H184)</f>
        <v>27</v>
      </c>
      <c r="E184" s="21">
        <v>9</v>
      </c>
      <c r="F184" s="21">
        <v>9</v>
      </c>
      <c r="G184" s="21">
        <v>9</v>
      </c>
      <c r="H184" s="21"/>
      <c r="I184" s="181" t="s">
        <v>140</v>
      </c>
      <c r="J184" s="100"/>
    </row>
    <row r="185" spans="1:10" ht="18.75" customHeight="1" thickBot="1">
      <c r="A185" s="176"/>
      <c r="B185" s="179"/>
      <c r="C185" s="42" t="s">
        <v>335</v>
      </c>
      <c r="D185" s="21">
        <f>SUM(E185+F185+G185+H185)</f>
        <v>22.368</v>
      </c>
      <c r="E185" s="19">
        <v>8.421</v>
      </c>
      <c r="F185" s="21">
        <v>9</v>
      </c>
      <c r="G185" s="19">
        <v>4.947</v>
      </c>
      <c r="H185" s="19"/>
      <c r="I185" s="182"/>
      <c r="J185" s="100"/>
    </row>
    <row r="186" spans="1:10" ht="16.5" customHeight="1">
      <c r="A186" s="176"/>
      <c r="B186" s="179"/>
      <c r="C186" s="108" t="s">
        <v>336</v>
      </c>
      <c r="D186" s="111">
        <f>SUM(D185/D184)*100</f>
        <v>82.84444444444445</v>
      </c>
      <c r="E186" s="111">
        <f>SUM(E185/E184)*100</f>
        <v>93.56666666666666</v>
      </c>
      <c r="F186" s="111">
        <f>SUM(F185/F184)*100</f>
        <v>100</v>
      </c>
      <c r="G186" s="111">
        <f>SUM(G185/G184)*100</f>
        <v>54.96666666666666</v>
      </c>
      <c r="H186" s="111"/>
      <c r="I186" s="182"/>
      <c r="J186" s="100"/>
    </row>
    <row r="187" spans="1:10" ht="15.75" customHeight="1">
      <c r="A187" s="176"/>
      <c r="B187" s="179"/>
      <c r="C187" s="109"/>
      <c r="D187" s="112"/>
      <c r="E187" s="112"/>
      <c r="F187" s="112"/>
      <c r="G187" s="112"/>
      <c r="H187" s="112"/>
      <c r="I187" s="182"/>
      <c r="J187" s="100"/>
    </row>
    <row r="188" spans="1:10" ht="17.25" customHeight="1">
      <c r="A188" s="176"/>
      <c r="B188" s="179"/>
      <c r="C188" s="109"/>
      <c r="D188" s="112"/>
      <c r="E188" s="112"/>
      <c r="F188" s="112"/>
      <c r="G188" s="112"/>
      <c r="H188" s="112"/>
      <c r="I188" s="182"/>
      <c r="J188" s="100"/>
    </row>
    <row r="189" spans="1:10" ht="23.25" customHeight="1" thickBot="1">
      <c r="A189" s="177"/>
      <c r="B189" s="180"/>
      <c r="C189" s="110"/>
      <c r="D189" s="113"/>
      <c r="E189" s="113"/>
      <c r="F189" s="113"/>
      <c r="G189" s="113"/>
      <c r="H189" s="113"/>
      <c r="I189" s="183"/>
      <c r="J189" s="101"/>
    </row>
    <row r="190" spans="1:10" ht="23.25" customHeight="1" thickBot="1">
      <c r="A190" s="280" t="s">
        <v>54</v>
      </c>
      <c r="B190" s="281"/>
      <c r="C190" s="281"/>
      <c r="D190" s="281"/>
      <c r="E190" s="281"/>
      <c r="F190" s="281"/>
      <c r="G190" s="281"/>
      <c r="H190" s="281"/>
      <c r="I190" s="281"/>
      <c r="J190" s="282"/>
    </row>
    <row r="191" spans="1:10" ht="23.25" customHeight="1" thickBot="1">
      <c r="A191" s="139" t="s">
        <v>59</v>
      </c>
      <c r="B191" s="126" t="s">
        <v>65</v>
      </c>
      <c r="C191" s="38" t="s">
        <v>334</v>
      </c>
      <c r="D191" s="21">
        <f>SUM(E191+F191+G191+H191)</f>
        <v>25.162</v>
      </c>
      <c r="E191" s="25"/>
      <c r="F191" s="11">
        <v>12.581</v>
      </c>
      <c r="G191" s="11">
        <v>12.581</v>
      </c>
      <c r="H191" s="7"/>
      <c r="I191" s="129" t="s">
        <v>144</v>
      </c>
      <c r="J191" s="190" t="s">
        <v>358</v>
      </c>
    </row>
    <row r="192" spans="1:10" ht="19.5" customHeight="1" thickBot="1">
      <c r="A192" s="140"/>
      <c r="B192" s="127"/>
      <c r="C192" s="42" t="s">
        <v>335</v>
      </c>
      <c r="D192" s="19">
        <f>SUM(E192+F192+G192+H192)</f>
        <v>6.2</v>
      </c>
      <c r="E192" s="6"/>
      <c r="F192" s="5">
        <v>1</v>
      </c>
      <c r="G192" s="5">
        <v>5.2</v>
      </c>
      <c r="H192" s="8"/>
      <c r="I192" s="124"/>
      <c r="J192" s="191"/>
    </row>
    <row r="193" spans="1:10" ht="18" customHeight="1">
      <c r="A193" s="140"/>
      <c r="B193" s="127"/>
      <c r="C193" s="108" t="s">
        <v>336</v>
      </c>
      <c r="D193" s="111">
        <f>SUM(D192/D191)*100</f>
        <v>24.640330657340435</v>
      </c>
      <c r="E193" s="111"/>
      <c r="F193" s="111">
        <f>SUM(F192/F191)*100</f>
        <v>7.948493760432399</v>
      </c>
      <c r="G193" s="111">
        <f>SUM(G192/G191)*100</f>
        <v>41.33216755424847</v>
      </c>
      <c r="H193" s="111"/>
      <c r="I193" s="124"/>
      <c r="J193" s="191"/>
    </row>
    <row r="194" spans="1:10" ht="15" customHeight="1">
      <c r="A194" s="140"/>
      <c r="B194" s="127"/>
      <c r="C194" s="109"/>
      <c r="D194" s="112"/>
      <c r="E194" s="112"/>
      <c r="F194" s="112"/>
      <c r="G194" s="112"/>
      <c r="H194" s="112"/>
      <c r="I194" s="124"/>
      <c r="J194" s="191"/>
    </row>
    <row r="195" spans="1:10" ht="16.5" customHeight="1">
      <c r="A195" s="140"/>
      <c r="B195" s="127"/>
      <c r="C195" s="109"/>
      <c r="D195" s="112"/>
      <c r="E195" s="112"/>
      <c r="F195" s="112"/>
      <c r="G195" s="112"/>
      <c r="H195" s="112"/>
      <c r="I195" s="124"/>
      <c r="J195" s="191"/>
    </row>
    <row r="196" spans="1:10" ht="132.75" customHeight="1" thickBot="1">
      <c r="A196" s="141"/>
      <c r="B196" s="128"/>
      <c r="C196" s="110"/>
      <c r="D196" s="113"/>
      <c r="E196" s="113"/>
      <c r="F196" s="113"/>
      <c r="G196" s="113"/>
      <c r="H196" s="113"/>
      <c r="I196" s="130"/>
      <c r="J196" s="192"/>
    </row>
    <row r="197" spans="1:10" ht="27" customHeight="1" thickBot="1">
      <c r="A197" s="139" t="s">
        <v>60</v>
      </c>
      <c r="B197" s="126" t="s">
        <v>64</v>
      </c>
      <c r="C197" s="38" t="s">
        <v>334</v>
      </c>
      <c r="D197" s="21"/>
      <c r="E197" s="25"/>
      <c r="F197" s="11"/>
      <c r="G197" s="11"/>
      <c r="H197" s="7"/>
      <c r="I197" s="129" t="s">
        <v>144</v>
      </c>
      <c r="J197" s="164" t="s">
        <v>341</v>
      </c>
    </row>
    <row r="198" spans="1:10" ht="21.75" customHeight="1" thickBot="1">
      <c r="A198" s="140"/>
      <c r="B198" s="127"/>
      <c r="C198" s="42" t="s">
        <v>335</v>
      </c>
      <c r="D198" s="19"/>
      <c r="E198" s="6"/>
      <c r="F198" s="5"/>
      <c r="G198" s="5"/>
      <c r="H198" s="8"/>
      <c r="I198" s="124"/>
      <c r="J198" s="165"/>
    </row>
    <row r="199" spans="1:10" ht="24" customHeight="1">
      <c r="A199" s="140"/>
      <c r="B199" s="127"/>
      <c r="C199" s="108" t="s">
        <v>336</v>
      </c>
      <c r="D199" s="111"/>
      <c r="E199" s="111"/>
      <c r="F199" s="111"/>
      <c r="G199" s="111"/>
      <c r="H199" s="111"/>
      <c r="I199" s="124"/>
      <c r="J199" s="165"/>
    </row>
    <row r="200" spans="1:10" ht="21" customHeight="1">
      <c r="A200" s="140"/>
      <c r="B200" s="127"/>
      <c r="C200" s="109"/>
      <c r="D200" s="112"/>
      <c r="E200" s="112"/>
      <c r="F200" s="112"/>
      <c r="G200" s="112"/>
      <c r="H200" s="112"/>
      <c r="I200" s="124"/>
      <c r="J200" s="165"/>
    </row>
    <row r="201" spans="1:10" ht="28.5" customHeight="1">
      <c r="A201" s="140"/>
      <c r="B201" s="127"/>
      <c r="C201" s="109"/>
      <c r="D201" s="112"/>
      <c r="E201" s="112"/>
      <c r="F201" s="112"/>
      <c r="G201" s="112"/>
      <c r="H201" s="112"/>
      <c r="I201" s="124"/>
      <c r="J201" s="165"/>
    </row>
    <row r="202" spans="1:10" ht="24" customHeight="1" thickBot="1">
      <c r="A202" s="140"/>
      <c r="B202" s="127"/>
      <c r="C202" s="109"/>
      <c r="D202" s="112"/>
      <c r="E202" s="112"/>
      <c r="F202" s="112"/>
      <c r="G202" s="112"/>
      <c r="H202" s="112"/>
      <c r="I202" s="124"/>
      <c r="J202" s="165"/>
    </row>
    <row r="203" spans="1:10" ht="23.25" customHeight="1" thickBot="1">
      <c r="A203" s="142" t="s">
        <v>61</v>
      </c>
      <c r="B203" s="134" t="s">
        <v>52</v>
      </c>
      <c r="C203" s="38" t="s">
        <v>334</v>
      </c>
      <c r="D203" s="21">
        <f>SUM(E203+F203+G203+H203)</f>
        <v>0.589</v>
      </c>
      <c r="E203" s="25"/>
      <c r="F203" s="11">
        <v>0.289</v>
      </c>
      <c r="G203" s="11">
        <v>0.2</v>
      </c>
      <c r="H203" s="7">
        <v>0.1</v>
      </c>
      <c r="I203" s="123" t="s">
        <v>140</v>
      </c>
      <c r="J203" s="184" t="s">
        <v>382</v>
      </c>
    </row>
    <row r="204" spans="1:10" ht="22.5" customHeight="1" thickBot="1">
      <c r="A204" s="143"/>
      <c r="B204" s="127"/>
      <c r="C204" s="42" t="s">
        <v>335</v>
      </c>
      <c r="D204" s="19">
        <f>SUM(E204+F204+G204+H204)</f>
        <v>1.258</v>
      </c>
      <c r="E204" s="6">
        <v>0.209</v>
      </c>
      <c r="F204" s="5">
        <v>0.849</v>
      </c>
      <c r="G204" s="11">
        <v>0.2</v>
      </c>
      <c r="H204" s="8"/>
      <c r="I204" s="124"/>
      <c r="J204" s="185"/>
    </row>
    <row r="205" spans="1:10" ht="136.5" customHeight="1">
      <c r="A205" s="143"/>
      <c r="B205" s="127"/>
      <c r="C205" s="108" t="s">
        <v>336</v>
      </c>
      <c r="D205" s="111">
        <f>SUM(D204/D203)*100</f>
        <v>213.5823429541596</v>
      </c>
      <c r="E205" s="111"/>
      <c r="F205" s="111"/>
      <c r="G205" s="111">
        <f>SUM(G204/G203)*100</f>
        <v>100</v>
      </c>
      <c r="H205" s="111"/>
      <c r="I205" s="124"/>
      <c r="J205" s="185"/>
    </row>
    <row r="206" spans="1:10" ht="42.75" customHeight="1">
      <c r="A206" s="143"/>
      <c r="B206" s="127"/>
      <c r="C206" s="109"/>
      <c r="D206" s="112"/>
      <c r="E206" s="112"/>
      <c r="F206" s="112"/>
      <c r="G206" s="112"/>
      <c r="H206" s="112"/>
      <c r="I206" s="124"/>
      <c r="J206" s="185"/>
    </row>
    <row r="207" spans="1:10" ht="63" customHeight="1" hidden="1">
      <c r="A207" s="143"/>
      <c r="B207" s="127"/>
      <c r="C207" s="109"/>
      <c r="D207" s="112"/>
      <c r="E207" s="112"/>
      <c r="F207" s="112"/>
      <c r="G207" s="112"/>
      <c r="H207" s="112"/>
      <c r="I207" s="124"/>
      <c r="J207" s="185"/>
    </row>
    <row r="208" spans="1:10" ht="118.5" customHeight="1" thickBot="1">
      <c r="A208" s="144"/>
      <c r="B208" s="135"/>
      <c r="C208" s="110"/>
      <c r="D208" s="113"/>
      <c r="E208" s="113"/>
      <c r="F208" s="113">
        <f>SUM(F203:F207)</f>
        <v>1.138</v>
      </c>
      <c r="G208" s="113"/>
      <c r="H208" s="113"/>
      <c r="I208" s="125"/>
      <c r="J208" s="186"/>
    </row>
    <row r="209" spans="1:10" ht="27" customHeight="1" thickBot="1">
      <c r="A209" s="142" t="s">
        <v>63</v>
      </c>
      <c r="B209" s="134" t="s">
        <v>69</v>
      </c>
      <c r="C209" s="38" t="s">
        <v>334</v>
      </c>
      <c r="D209" s="21">
        <f>SUM(E209+F209+G209+H209)</f>
        <v>0.28</v>
      </c>
      <c r="E209" s="25"/>
      <c r="F209" s="11"/>
      <c r="G209" s="11">
        <v>0.2</v>
      </c>
      <c r="H209" s="7">
        <v>0.08</v>
      </c>
      <c r="I209" s="123" t="s">
        <v>140</v>
      </c>
      <c r="J209" s="194" t="s">
        <v>29</v>
      </c>
    </row>
    <row r="210" spans="1:10" ht="21.75" customHeight="1" thickBot="1">
      <c r="A210" s="143"/>
      <c r="B210" s="127"/>
      <c r="C210" s="42" t="s">
        <v>335</v>
      </c>
      <c r="D210" s="21">
        <f>SUM(E210+F210+G210+H210)</f>
        <v>0.303</v>
      </c>
      <c r="E210" s="6"/>
      <c r="F210" s="5"/>
      <c r="G210" s="11">
        <v>0.2</v>
      </c>
      <c r="H210" s="8">
        <v>0.103</v>
      </c>
      <c r="I210" s="124"/>
      <c r="J210" s="195"/>
    </row>
    <row r="211" spans="1:10" ht="25.5" customHeight="1">
      <c r="A211" s="143"/>
      <c r="B211" s="127"/>
      <c r="C211" s="108" t="s">
        <v>336</v>
      </c>
      <c r="D211" s="111">
        <f>SUM(D210/D209)*100</f>
        <v>108.21428571428571</v>
      </c>
      <c r="E211" s="111"/>
      <c r="F211" s="111"/>
      <c r="G211" s="111">
        <f>SUM(G210/G209)*100</f>
        <v>100</v>
      </c>
      <c r="H211" s="111">
        <f>SUM(H210/H209)*100</f>
        <v>128.75</v>
      </c>
      <c r="I211" s="124"/>
      <c r="J211" s="195"/>
    </row>
    <row r="212" spans="1:10" ht="21.75" customHeight="1">
      <c r="A212" s="143"/>
      <c r="B212" s="127"/>
      <c r="C212" s="109"/>
      <c r="D212" s="112"/>
      <c r="E212" s="112"/>
      <c r="F212" s="112"/>
      <c r="G212" s="112"/>
      <c r="H212" s="112"/>
      <c r="I212" s="124"/>
      <c r="J212" s="195"/>
    </row>
    <row r="213" spans="1:10" ht="35.25" customHeight="1" thickBot="1">
      <c r="A213" s="143"/>
      <c r="B213" s="127"/>
      <c r="C213" s="109"/>
      <c r="D213" s="112"/>
      <c r="E213" s="112"/>
      <c r="F213" s="112"/>
      <c r="G213" s="112"/>
      <c r="H213" s="112"/>
      <c r="I213" s="124"/>
      <c r="J213" s="195"/>
    </row>
    <row r="214" spans="1:10" ht="21" customHeight="1" hidden="1" thickBot="1">
      <c r="A214" s="144"/>
      <c r="B214" s="135"/>
      <c r="C214" s="110"/>
      <c r="D214" s="113"/>
      <c r="E214" s="113"/>
      <c r="F214" s="113">
        <f>SUM(F209:F213)</f>
        <v>0</v>
      </c>
      <c r="G214" s="113"/>
      <c r="H214" s="113"/>
      <c r="I214" s="125"/>
      <c r="J214" s="196"/>
    </row>
    <row r="215" spans="1:10" ht="19.5" customHeight="1" thickBot="1">
      <c r="A215" s="136" t="s">
        <v>53</v>
      </c>
      <c r="B215" s="137"/>
      <c r="C215" s="137"/>
      <c r="D215" s="137"/>
      <c r="E215" s="137"/>
      <c r="F215" s="137"/>
      <c r="G215" s="137"/>
      <c r="H215" s="137"/>
      <c r="I215" s="137"/>
      <c r="J215" s="138"/>
    </row>
    <row r="216" spans="1:10" ht="79.5" customHeight="1" thickBot="1">
      <c r="A216" s="114" t="s">
        <v>76</v>
      </c>
      <c r="B216" s="95" t="s">
        <v>62</v>
      </c>
      <c r="C216" s="38" t="s">
        <v>334</v>
      </c>
      <c r="D216" s="21">
        <f>SUM(E216+F216+G216+H216)</f>
        <v>137.25</v>
      </c>
      <c r="E216" s="11">
        <v>3.5</v>
      </c>
      <c r="F216" s="11">
        <v>132</v>
      </c>
      <c r="G216" s="11">
        <v>1.75</v>
      </c>
      <c r="H216" s="7"/>
      <c r="I216" s="90" t="s">
        <v>145</v>
      </c>
      <c r="J216" s="93" t="s">
        <v>383</v>
      </c>
    </row>
    <row r="217" spans="1:10" ht="54" customHeight="1" thickBot="1">
      <c r="A217" s="115"/>
      <c r="B217" s="88"/>
      <c r="C217" s="42" t="s">
        <v>335</v>
      </c>
      <c r="D217" s="21">
        <f>SUM(E217+F217+G217+H217)</f>
        <v>136.731</v>
      </c>
      <c r="E217" s="5">
        <v>3.452</v>
      </c>
      <c r="F217" s="5">
        <v>129.212</v>
      </c>
      <c r="G217" s="5">
        <v>2.548</v>
      </c>
      <c r="H217" s="8">
        <v>1.519</v>
      </c>
      <c r="I217" s="97"/>
      <c r="J217" s="94"/>
    </row>
    <row r="218" spans="1:10" ht="208.5" customHeight="1" thickBot="1">
      <c r="A218" s="116"/>
      <c r="B218" s="89"/>
      <c r="C218" s="66" t="s">
        <v>336</v>
      </c>
      <c r="D218" s="67">
        <f>SUM(D217/D216)*100</f>
        <v>99.62185792349726</v>
      </c>
      <c r="E218" s="67">
        <f>SUM(E217/E216)*100</f>
        <v>98.62857142857143</v>
      </c>
      <c r="F218" s="67">
        <f>SUM(F217/F216)*100</f>
        <v>97.88787878787878</v>
      </c>
      <c r="G218" s="67">
        <f>SUM(G217/G216)*100</f>
        <v>145.6</v>
      </c>
      <c r="H218" s="67"/>
      <c r="I218" s="98"/>
      <c r="J218" s="122"/>
    </row>
    <row r="219" spans="1:10" ht="96.75" customHeight="1">
      <c r="A219" s="114"/>
      <c r="B219" s="114"/>
      <c r="C219" s="114"/>
      <c r="D219" s="114"/>
      <c r="E219" s="114"/>
      <c r="F219" s="114"/>
      <c r="G219" s="114"/>
      <c r="H219" s="114"/>
      <c r="I219" s="114"/>
      <c r="J219" s="93" t="s">
        <v>367</v>
      </c>
    </row>
    <row r="220" spans="1:10" ht="23.25" customHeight="1" thickBo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94"/>
    </row>
    <row r="221" spans="1:10" ht="16.5" customHeight="1" thickBot="1">
      <c r="A221" s="142" t="s">
        <v>80</v>
      </c>
      <c r="B221" s="134" t="s">
        <v>77</v>
      </c>
      <c r="C221" s="38" t="s">
        <v>334</v>
      </c>
      <c r="D221" s="21">
        <f>SUM(E221+F221+G221+H221)</f>
        <v>0.331</v>
      </c>
      <c r="E221" s="25"/>
      <c r="F221" s="11">
        <v>0.331</v>
      </c>
      <c r="G221" s="11"/>
      <c r="H221" s="23"/>
      <c r="I221" s="114" t="s">
        <v>75</v>
      </c>
      <c r="J221" s="187" t="s">
        <v>360</v>
      </c>
    </row>
    <row r="222" spans="1:10" ht="16.5" customHeight="1" thickBot="1">
      <c r="A222" s="143"/>
      <c r="B222" s="127"/>
      <c r="C222" s="42" t="s">
        <v>335</v>
      </c>
      <c r="D222" s="19"/>
      <c r="E222" s="6"/>
      <c r="F222" s="5"/>
      <c r="G222" s="5"/>
      <c r="H222" s="9"/>
      <c r="I222" s="115"/>
      <c r="J222" s="188"/>
    </row>
    <row r="223" spans="1:10" ht="16.5" customHeight="1">
      <c r="A223" s="143"/>
      <c r="B223" s="127"/>
      <c r="C223" s="108" t="s">
        <v>336</v>
      </c>
      <c r="D223" s="222"/>
      <c r="E223" s="222"/>
      <c r="F223" s="222"/>
      <c r="G223" s="222"/>
      <c r="H223" s="222"/>
      <c r="I223" s="115"/>
      <c r="J223" s="188"/>
    </row>
    <row r="224" spans="1:10" ht="16.5" customHeight="1">
      <c r="A224" s="143"/>
      <c r="B224" s="127"/>
      <c r="C224" s="109"/>
      <c r="D224" s="223"/>
      <c r="E224" s="223"/>
      <c r="F224" s="223"/>
      <c r="G224" s="223"/>
      <c r="H224" s="223"/>
      <c r="I224" s="115"/>
      <c r="J224" s="188"/>
    </row>
    <row r="225" spans="1:10" ht="16.5" customHeight="1">
      <c r="A225" s="143"/>
      <c r="B225" s="127"/>
      <c r="C225" s="109"/>
      <c r="D225" s="223"/>
      <c r="E225" s="223"/>
      <c r="F225" s="223"/>
      <c r="G225" s="223"/>
      <c r="H225" s="223"/>
      <c r="I225" s="115"/>
      <c r="J225" s="188"/>
    </row>
    <row r="226" spans="1:10" ht="39.75" customHeight="1" thickBot="1">
      <c r="A226" s="144"/>
      <c r="B226" s="135"/>
      <c r="C226" s="110"/>
      <c r="D226" s="224"/>
      <c r="E226" s="224"/>
      <c r="F226" s="224"/>
      <c r="G226" s="224"/>
      <c r="H226" s="224"/>
      <c r="I226" s="116"/>
      <c r="J226" s="189"/>
    </row>
    <row r="227" spans="1:10" ht="16.5" customHeight="1" thickBot="1">
      <c r="A227" s="161" t="s">
        <v>83</v>
      </c>
      <c r="B227" s="134" t="s">
        <v>74</v>
      </c>
      <c r="C227" s="38" t="s">
        <v>334</v>
      </c>
      <c r="D227" s="19">
        <f>SUM(E227+F227+G227+H227)</f>
        <v>0.021</v>
      </c>
      <c r="E227" s="6"/>
      <c r="F227" s="5">
        <v>0.021</v>
      </c>
      <c r="G227" s="5"/>
      <c r="H227" s="9"/>
      <c r="I227" s="114" t="s">
        <v>75</v>
      </c>
      <c r="J227" s="226" t="s">
        <v>359</v>
      </c>
    </row>
    <row r="228" spans="1:10" ht="16.5" customHeight="1" thickBot="1">
      <c r="A228" s="140"/>
      <c r="B228" s="127"/>
      <c r="C228" s="42" t="s">
        <v>335</v>
      </c>
      <c r="D228" s="19"/>
      <c r="E228" s="6"/>
      <c r="F228" s="5"/>
      <c r="G228" s="5"/>
      <c r="H228" s="9"/>
      <c r="I228" s="115"/>
      <c r="J228" s="218"/>
    </row>
    <row r="229" spans="1:10" ht="16.5" customHeight="1">
      <c r="A229" s="140"/>
      <c r="B229" s="127"/>
      <c r="C229" s="108" t="s">
        <v>336</v>
      </c>
      <c r="D229" s="222"/>
      <c r="E229" s="222"/>
      <c r="F229" s="222"/>
      <c r="G229" s="222"/>
      <c r="H229" s="222"/>
      <c r="I229" s="115"/>
      <c r="J229" s="218"/>
    </row>
    <row r="230" spans="1:10" ht="16.5" customHeight="1">
      <c r="A230" s="140"/>
      <c r="B230" s="127"/>
      <c r="C230" s="109"/>
      <c r="D230" s="223"/>
      <c r="E230" s="223"/>
      <c r="F230" s="223"/>
      <c r="G230" s="223"/>
      <c r="H230" s="223"/>
      <c r="I230" s="115"/>
      <c r="J230" s="218"/>
    </row>
    <row r="231" spans="1:10" ht="16.5" customHeight="1">
      <c r="A231" s="140"/>
      <c r="B231" s="127"/>
      <c r="C231" s="109"/>
      <c r="D231" s="223"/>
      <c r="E231" s="223"/>
      <c r="F231" s="223"/>
      <c r="G231" s="223"/>
      <c r="H231" s="223"/>
      <c r="I231" s="115"/>
      <c r="J231" s="218"/>
    </row>
    <row r="232" spans="1:10" ht="33" customHeight="1" thickBot="1">
      <c r="A232" s="141"/>
      <c r="B232" s="128"/>
      <c r="C232" s="110"/>
      <c r="D232" s="224"/>
      <c r="E232" s="224"/>
      <c r="F232" s="224"/>
      <c r="G232" s="224"/>
      <c r="H232" s="224"/>
      <c r="I232" s="225"/>
      <c r="J232" s="219"/>
    </row>
    <row r="233" spans="1:10" ht="16.5" customHeight="1" thickBot="1">
      <c r="A233" s="139" t="s">
        <v>84</v>
      </c>
      <c r="B233" s="126" t="s">
        <v>81</v>
      </c>
      <c r="C233" s="38" t="s">
        <v>334</v>
      </c>
      <c r="D233" s="21">
        <f>SUM(E233+F233+G233+H233)</f>
        <v>0.05</v>
      </c>
      <c r="E233" s="25"/>
      <c r="F233" s="11">
        <v>0.05</v>
      </c>
      <c r="G233" s="11"/>
      <c r="H233" s="23"/>
      <c r="I233" s="233" t="s">
        <v>75</v>
      </c>
      <c r="J233" s="226" t="s">
        <v>359</v>
      </c>
    </row>
    <row r="234" spans="1:10" ht="16.5" customHeight="1" thickBot="1">
      <c r="A234" s="140"/>
      <c r="B234" s="127"/>
      <c r="C234" s="42" t="s">
        <v>335</v>
      </c>
      <c r="D234" s="19"/>
      <c r="E234" s="6"/>
      <c r="F234" s="11"/>
      <c r="G234" s="5"/>
      <c r="H234" s="9"/>
      <c r="I234" s="115"/>
      <c r="J234" s="218"/>
    </row>
    <row r="235" spans="1:10" ht="16.5" customHeight="1">
      <c r="A235" s="140"/>
      <c r="B235" s="127"/>
      <c r="C235" s="108" t="s">
        <v>336</v>
      </c>
      <c r="D235" s="222"/>
      <c r="E235" s="222"/>
      <c r="F235" s="222"/>
      <c r="G235" s="222"/>
      <c r="H235" s="222"/>
      <c r="I235" s="115"/>
      <c r="J235" s="218"/>
    </row>
    <row r="236" spans="1:10" ht="16.5" customHeight="1">
      <c r="A236" s="140"/>
      <c r="B236" s="127"/>
      <c r="C236" s="109"/>
      <c r="D236" s="223"/>
      <c r="E236" s="223"/>
      <c r="F236" s="223"/>
      <c r="G236" s="223"/>
      <c r="H236" s="223"/>
      <c r="I236" s="115"/>
      <c r="J236" s="218"/>
    </row>
    <row r="237" spans="1:10" ht="16.5" customHeight="1">
      <c r="A237" s="140"/>
      <c r="B237" s="127"/>
      <c r="C237" s="109"/>
      <c r="D237" s="223"/>
      <c r="E237" s="223"/>
      <c r="F237" s="223"/>
      <c r="G237" s="223"/>
      <c r="H237" s="223"/>
      <c r="I237" s="115"/>
      <c r="J237" s="218"/>
    </row>
    <row r="238" spans="1:10" ht="39.75" customHeight="1" thickBot="1">
      <c r="A238" s="141"/>
      <c r="B238" s="128"/>
      <c r="C238" s="110"/>
      <c r="D238" s="224"/>
      <c r="E238" s="224"/>
      <c r="F238" s="224"/>
      <c r="G238" s="224"/>
      <c r="H238" s="224"/>
      <c r="I238" s="116"/>
      <c r="J238" s="219"/>
    </row>
    <row r="239" spans="1:10" ht="16.5" customHeight="1" thickBot="1">
      <c r="A239" s="139" t="s">
        <v>95</v>
      </c>
      <c r="B239" s="126" t="s">
        <v>82</v>
      </c>
      <c r="C239" s="38" t="s">
        <v>334</v>
      </c>
      <c r="D239" s="21">
        <f>SUM(E239+F239+G239+H239)</f>
        <v>51.89</v>
      </c>
      <c r="E239" s="25"/>
      <c r="F239" s="11">
        <v>51.89</v>
      </c>
      <c r="G239" s="11"/>
      <c r="H239" s="23"/>
      <c r="I239" s="114" t="s">
        <v>85</v>
      </c>
      <c r="J239" s="217" t="s">
        <v>343</v>
      </c>
    </row>
    <row r="240" spans="1:10" ht="16.5" customHeight="1" thickBot="1">
      <c r="A240" s="140"/>
      <c r="B240" s="127"/>
      <c r="C240" s="42" t="s">
        <v>335</v>
      </c>
      <c r="D240" s="19"/>
      <c r="E240" s="6"/>
      <c r="F240" s="5"/>
      <c r="G240" s="5"/>
      <c r="H240" s="9"/>
      <c r="I240" s="115"/>
      <c r="J240" s="218"/>
    </row>
    <row r="241" spans="1:10" ht="16.5" customHeight="1">
      <c r="A241" s="140"/>
      <c r="B241" s="127"/>
      <c r="C241" s="108" t="s">
        <v>336</v>
      </c>
      <c r="D241" s="222"/>
      <c r="E241" s="222"/>
      <c r="F241" s="222"/>
      <c r="G241" s="222"/>
      <c r="H241" s="222"/>
      <c r="I241" s="115"/>
      <c r="J241" s="218"/>
    </row>
    <row r="242" spans="1:10" ht="16.5" customHeight="1">
      <c r="A242" s="140"/>
      <c r="B242" s="127"/>
      <c r="C242" s="109"/>
      <c r="D242" s="223"/>
      <c r="E242" s="223"/>
      <c r="F242" s="223"/>
      <c r="G242" s="223"/>
      <c r="H242" s="223"/>
      <c r="I242" s="115"/>
      <c r="J242" s="218"/>
    </row>
    <row r="243" spans="1:10" ht="16.5" customHeight="1">
      <c r="A243" s="140"/>
      <c r="B243" s="127"/>
      <c r="C243" s="109"/>
      <c r="D243" s="223"/>
      <c r="E243" s="223"/>
      <c r="F243" s="223"/>
      <c r="G243" s="223"/>
      <c r="H243" s="223"/>
      <c r="I243" s="115"/>
      <c r="J243" s="218"/>
    </row>
    <row r="244" spans="1:10" ht="24.75" customHeight="1" thickBot="1">
      <c r="A244" s="200"/>
      <c r="B244" s="135"/>
      <c r="C244" s="110"/>
      <c r="D244" s="224"/>
      <c r="E244" s="224"/>
      <c r="F244" s="224"/>
      <c r="G244" s="224"/>
      <c r="H244" s="224"/>
      <c r="I244" s="116"/>
      <c r="J244" s="283"/>
    </row>
    <row r="245" spans="1:10" ht="16.5" customHeight="1" thickBot="1">
      <c r="A245" s="142" t="s">
        <v>97</v>
      </c>
      <c r="B245" s="155" t="s">
        <v>94</v>
      </c>
      <c r="C245" s="38" t="s">
        <v>334</v>
      </c>
      <c r="D245" s="21">
        <f>SUM(E245+F245+G245+H245)</f>
        <v>0.2</v>
      </c>
      <c r="E245" s="25"/>
      <c r="F245" s="11">
        <v>0.2</v>
      </c>
      <c r="G245" s="11"/>
      <c r="H245" s="7"/>
      <c r="I245" s="114" t="s">
        <v>75</v>
      </c>
      <c r="J245" s="187" t="s">
        <v>362</v>
      </c>
    </row>
    <row r="246" spans="1:10" ht="16.5" customHeight="1" thickBot="1">
      <c r="A246" s="143"/>
      <c r="B246" s="156"/>
      <c r="C246" s="42" t="s">
        <v>335</v>
      </c>
      <c r="D246" s="21">
        <f>SUM(E246+F246+G246+H246)</f>
        <v>0.358</v>
      </c>
      <c r="E246" s="6"/>
      <c r="F246" s="5">
        <v>0.358</v>
      </c>
      <c r="G246" s="5"/>
      <c r="H246" s="8"/>
      <c r="I246" s="115"/>
      <c r="J246" s="188"/>
    </row>
    <row r="247" spans="1:10" ht="16.5" customHeight="1">
      <c r="A247" s="143"/>
      <c r="B247" s="156"/>
      <c r="C247" s="108" t="s">
        <v>336</v>
      </c>
      <c r="D247" s="111">
        <f>SUM(D246/D245)*100</f>
        <v>178.99999999999997</v>
      </c>
      <c r="E247" s="111"/>
      <c r="F247" s="111">
        <f>SUM(F246/F245)*100</f>
        <v>178.99999999999997</v>
      </c>
      <c r="G247" s="222"/>
      <c r="H247" s="222"/>
      <c r="I247" s="115"/>
      <c r="J247" s="188"/>
    </row>
    <row r="248" spans="1:10" ht="16.5" customHeight="1">
      <c r="A248" s="143"/>
      <c r="B248" s="156"/>
      <c r="C248" s="109"/>
      <c r="D248" s="112"/>
      <c r="E248" s="112"/>
      <c r="F248" s="112"/>
      <c r="G248" s="223"/>
      <c r="H248" s="223"/>
      <c r="I248" s="115"/>
      <c r="J248" s="188"/>
    </row>
    <row r="249" spans="1:10" ht="16.5" customHeight="1">
      <c r="A249" s="143"/>
      <c r="B249" s="156"/>
      <c r="C249" s="109"/>
      <c r="D249" s="112"/>
      <c r="E249" s="112"/>
      <c r="F249" s="112"/>
      <c r="G249" s="223"/>
      <c r="H249" s="223"/>
      <c r="I249" s="115"/>
      <c r="J249" s="188"/>
    </row>
    <row r="250" spans="1:10" ht="104.25" customHeight="1" thickBot="1">
      <c r="A250" s="144"/>
      <c r="B250" s="171"/>
      <c r="C250" s="110"/>
      <c r="D250" s="113"/>
      <c r="E250" s="113"/>
      <c r="F250" s="113"/>
      <c r="G250" s="224"/>
      <c r="H250" s="224"/>
      <c r="I250" s="116"/>
      <c r="J250" s="189"/>
    </row>
    <row r="251" spans="1:10" ht="26.25" customHeight="1" thickBot="1">
      <c r="A251" s="284" t="s">
        <v>96</v>
      </c>
      <c r="B251" s="285"/>
      <c r="C251" s="285"/>
      <c r="D251" s="285"/>
      <c r="E251" s="285"/>
      <c r="F251" s="285"/>
      <c r="G251" s="285"/>
      <c r="H251" s="285"/>
      <c r="I251" s="285"/>
      <c r="J251" s="286"/>
    </row>
    <row r="252" spans="1:10" ht="16.5" customHeight="1" thickBot="1">
      <c r="A252" s="139" t="s">
        <v>99</v>
      </c>
      <c r="B252" s="126" t="s">
        <v>143</v>
      </c>
      <c r="C252" s="38" t="s">
        <v>334</v>
      </c>
      <c r="D252" s="21">
        <f>SUM(E252+F252+G252+H252)</f>
        <v>2.101</v>
      </c>
      <c r="E252" s="25"/>
      <c r="F252" s="11">
        <v>2.101</v>
      </c>
      <c r="G252" s="11"/>
      <c r="H252" s="23"/>
      <c r="I252" s="207"/>
      <c r="J252" s="217" t="s">
        <v>361</v>
      </c>
    </row>
    <row r="253" spans="1:10" ht="16.5" customHeight="1" thickBot="1">
      <c r="A253" s="140"/>
      <c r="B253" s="127"/>
      <c r="C253" s="42" t="s">
        <v>335</v>
      </c>
      <c r="D253" s="21">
        <f>SUM(E253+F253+G253+H253)</f>
        <v>2.289</v>
      </c>
      <c r="E253" s="6"/>
      <c r="F253" s="5">
        <v>2.289</v>
      </c>
      <c r="G253" s="5"/>
      <c r="H253" s="9"/>
      <c r="I253" s="208"/>
      <c r="J253" s="218"/>
    </row>
    <row r="254" spans="1:10" ht="16.5" customHeight="1">
      <c r="A254" s="140"/>
      <c r="B254" s="127"/>
      <c r="C254" s="108" t="s">
        <v>336</v>
      </c>
      <c r="D254" s="111">
        <f>SUM(D253/D252)*100</f>
        <v>108.94811994288436</v>
      </c>
      <c r="E254" s="111"/>
      <c r="F254" s="111">
        <f>SUM(F253/F252)*100</f>
        <v>108.94811994288436</v>
      </c>
      <c r="G254" s="222"/>
      <c r="H254" s="222"/>
      <c r="I254" s="208"/>
      <c r="J254" s="218"/>
    </row>
    <row r="255" spans="1:10" ht="16.5" customHeight="1">
      <c r="A255" s="140"/>
      <c r="B255" s="127"/>
      <c r="C255" s="109"/>
      <c r="D255" s="112"/>
      <c r="E255" s="112"/>
      <c r="F255" s="112"/>
      <c r="G255" s="223"/>
      <c r="H255" s="223"/>
      <c r="I255" s="208"/>
      <c r="J255" s="218"/>
    </row>
    <row r="256" spans="1:10" ht="13.5" customHeight="1">
      <c r="A256" s="140"/>
      <c r="B256" s="127"/>
      <c r="C256" s="109"/>
      <c r="D256" s="112"/>
      <c r="E256" s="112"/>
      <c r="F256" s="112"/>
      <c r="G256" s="223"/>
      <c r="H256" s="223"/>
      <c r="I256" s="208"/>
      <c r="J256" s="218"/>
    </row>
    <row r="257" spans="1:10" ht="84.75" customHeight="1" thickBot="1">
      <c r="A257" s="141"/>
      <c r="B257" s="128"/>
      <c r="C257" s="110"/>
      <c r="D257" s="113"/>
      <c r="E257" s="113"/>
      <c r="F257" s="113"/>
      <c r="G257" s="224"/>
      <c r="H257" s="224"/>
      <c r="I257" s="209"/>
      <c r="J257" s="219"/>
    </row>
    <row r="258" spans="1:10" ht="16.5" customHeight="1" thickBot="1">
      <c r="A258" s="139" t="s">
        <v>100</v>
      </c>
      <c r="B258" s="126" t="s">
        <v>33</v>
      </c>
      <c r="C258" s="38" t="s">
        <v>334</v>
      </c>
      <c r="D258" s="21">
        <f>SUM(E258+F258+G258+H258)</f>
        <v>0.02</v>
      </c>
      <c r="E258" s="25"/>
      <c r="F258" s="11"/>
      <c r="G258" s="33">
        <v>0.02</v>
      </c>
      <c r="H258" s="71"/>
      <c r="I258" s="114" t="s">
        <v>103</v>
      </c>
      <c r="J258" s="217" t="s">
        <v>363</v>
      </c>
    </row>
    <row r="259" spans="1:10" ht="16.5" customHeight="1" thickBot="1">
      <c r="A259" s="140"/>
      <c r="B259" s="127"/>
      <c r="C259" s="42" t="s">
        <v>335</v>
      </c>
      <c r="D259" s="19">
        <f>SUM(E259+F259+G259+H259)</f>
        <v>0.002</v>
      </c>
      <c r="E259" s="6"/>
      <c r="F259" s="5"/>
      <c r="G259" s="33">
        <v>0.002</v>
      </c>
      <c r="H259" s="10"/>
      <c r="I259" s="115"/>
      <c r="J259" s="218"/>
    </row>
    <row r="260" spans="1:10" ht="13.5" customHeight="1">
      <c r="A260" s="140"/>
      <c r="B260" s="127"/>
      <c r="C260" s="108" t="s">
        <v>336</v>
      </c>
      <c r="D260" s="111">
        <f>SUM(D259/D258)*100</f>
        <v>10</v>
      </c>
      <c r="E260" s="222"/>
      <c r="F260" s="222"/>
      <c r="G260" s="111">
        <f>SUM(G259/G258)*100</f>
        <v>10</v>
      </c>
      <c r="H260" s="222"/>
      <c r="I260" s="115"/>
      <c r="J260" s="218"/>
    </row>
    <row r="261" spans="1:10" ht="16.5" customHeight="1">
      <c r="A261" s="140"/>
      <c r="B261" s="127"/>
      <c r="C261" s="109"/>
      <c r="D261" s="112"/>
      <c r="E261" s="223"/>
      <c r="F261" s="223"/>
      <c r="G261" s="112"/>
      <c r="H261" s="223"/>
      <c r="I261" s="115"/>
      <c r="J261" s="218"/>
    </row>
    <row r="262" spans="1:10" ht="16.5" customHeight="1">
      <c r="A262" s="140"/>
      <c r="B262" s="127"/>
      <c r="C262" s="109"/>
      <c r="D262" s="112"/>
      <c r="E262" s="223"/>
      <c r="F262" s="223"/>
      <c r="G262" s="112"/>
      <c r="H262" s="223"/>
      <c r="I262" s="115"/>
      <c r="J262" s="218"/>
    </row>
    <row r="263" spans="1:10" ht="55.5" customHeight="1" thickBot="1">
      <c r="A263" s="141"/>
      <c r="B263" s="128"/>
      <c r="C263" s="110"/>
      <c r="D263" s="113"/>
      <c r="E263" s="224"/>
      <c r="F263" s="224"/>
      <c r="G263" s="113"/>
      <c r="H263" s="224"/>
      <c r="I263" s="116"/>
      <c r="J263" s="219"/>
    </row>
    <row r="264" spans="1:10" ht="16.5" customHeight="1" thickBot="1">
      <c r="A264" s="139" t="s">
        <v>138</v>
      </c>
      <c r="B264" s="126" t="s">
        <v>101</v>
      </c>
      <c r="C264" s="38" t="s">
        <v>334</v>
      </c>
      <c r="D264" s="21">
        <f>SUM(E264+F264+G264+H264)</f>
        <v>0.069</v>
      </c>
      <c r="E264" s="25"/>
      <c r="F264" s="11"/>
      <c r="G264" s="72">
        <v>0.069</v>
      </c>
      <c r="H264" s="73"/>
      <c r="I264" s="114" t="s">
        <v>103</v>
      </c>
      <c r="J264" s="190" t="s">
        <v>364</v>
      </c>
    </row>
    <row r="265" spans="1:10" ht="16.5" customHeight="1" thickBot="1">
      <c r="A265" s="140"/>
      <c r="B265" s="127"/>
      <c r="C265" s="42" t="s">
        <v>335</v>
      </c>
      <c r="D265" s="19">
        <f>SUM(E265+F265+G265+H265)</f>
        <v>0.312</v>
      </c>
      <c r="E265" s="6"/>
      <c r="F265" s="5"/>
      <c r="G265" s="6">
        <v>0.312</v>
      </c>
      <c r="H265" s="6"/>
      <c r="I265" s="115"/>
      <c r="J265" s="191"/>
    </row>
    <row r="266" spans="1:10" ht="16.5" customHeight="1">
      <c r="A266" s="140"/>
      <c r="B266" s="127"/>
      <c r="C266" s="108" t="s">
        <v>336</v>
      </c>
      <c r="D266" s="111">
        <f>SUM(D265/D264)*100</f>
        <v>452.17391304347825</v>
      </c>
      <c r="E266" s="222"/>
      <c r="F266" s="222"/>
      <c r="G266" s="111">
        <f>SUM(G265/G264)*100</f>
        <v>452.17391304347825</v>
      </c>
      <c r="H266" s="222"/>
      <c r="I266" s="115"/>
      <c r="J266" s="191"/>
    </row>
    <row r="267" spans="1:10" ht="16.5" customHeight="1">
      <c r="A267" s="140"/>
      <c r="B267" s="127"/>
      <c r="C267" s="109"/>
      <c r="D267" s="112"/>
      <c r="E267" s="223"/>
      <c r="F267" s="223"/>
      <c r="G267" s="112"/>
      <c r="H267" s="223"/>
      <c r="I267" s="115"/>
      <c r="J267" s="191"/>
    </row>
    <row r="268" spans="1:10" ht="16.5" customHeight="1">
      <c r="A268" s="140"/>
      <c r="B268" s="127"/>
      <c r="C268" s="109"/>
      <c r="D268" s="112"/>
      <c r="E268" s="223"/>
      <c r="F268" s="223"/>
      <c r="G268" s="112"/>
      <c r="H268" s="223"/>
      <c r="I268" s="115"/>
      <c r="J268" s="191"/>
    </row>
    <row r="269" spans="1:10" ht="37.5" customHeight="1" thickBot="1">
      <c r="A269" s="141"/>
      <c r="B269" s="128"/>
      <c r="C269" s="110"/>
      <c r="D269" s="113"/>
      <c r="E269" s="224"/>
      <c r="F269" s="224"/>
      <c r="G269" s="113"/>
      <c r="H269" s="224"/>
      <c r="I269" s="116"/>
      <c r="J269" s="192"/>
    </row>
    <row r="270" spans="1:10" ht="16.5" customHeight="1" thickBot="1">
      <c r="A270" s="139" t="s">
        <v>148</v>
      </c>
      <c r="B270" s="126" t="s">
        <v>102</v>
      </c>
      <c r="C270" s="38" t="s">
        <v>334</v>
      </c>
      <c r="D270" s="21">
        <f>SUM(E270+F270+G270+H270)</f>
        <v>2.2</v>
      </c>
      <c r="E270" s="25"/>
      <c r="F270" s="11"/>
      <c r="G270" s="33">
        <v>2.2</v>
      </c>
      <c r="H270" s="73"/>
      <c r="I270" s="114" t="s">
        <v>126</v>
      </c>
      <c r="J270" s="190" t="s">
        <v>365</v>
      </c>
    </row>
    <row r="271" spans="1:10" ht="16.5" customHeight="1" thickBot="1">
      <c r="A271" s="140"/>
      <c r="B271" s="127"/>
      <c r="C271" s="42" t="s">
        <v>335</v>
      </c>
      <c r="D271" s="19">
        <f>SUM(E271+F271+G271+H271)</f>
        <v>2.2</v>
      </c>
      <c r="E271" s="6"/>
      <c r="F271" s="5"/>
      <c r="G271" s="33">
        <v>2.2</v>
      </c>
      <c r="H271" s="6"/>
      <c r="I271" s="115"/>
      <c r="J271" s="191"/>
    </row>
    <row r="272" spans="1:10" ht="16.5" customHeight="1">
      <c r="A272" s="140"/>
      <c r="B272" s="127"/>
      <c r="C272" s="108" t="s">
        <v>336</v>
      </c>
      <c r="D272" s="111">
        <f>SUM(D271/D270)*100</f>
        <v>100</v>
      </c>
      <c r="E272" s="222"/>
      <c r="F272" s="222"/>
      <c r="G272" s="111">
        <f>SUM(G271/G270)*100</f>
        <v>100</v>
      </c>
      <c r="H272" s="222"/>
      <c r="I272" s="115"/>
      <c r="J272" s="191"/>
    </row>
    <row r="273" spans="1:10" ht="16.5" customHeight="1">
      <c r="A273" s="140"/>
      <c r="B273" s="127"/>
      <c r="C273" s="109"/>
      <c r="D273" s="112"/>
      <c r="E273" s="223"/>
      <c r="F273" s="223"/>
      <c r="G273" s="112"/>
      <c r="H273" s="223"/>
      <c r="I273" s="115"/>
      <c r="J273" s="191"/>
    </row>
    <row r="274" spans="1:10" ht="16.5" customHeight="1">
      <c r="A274" s="140"/>
      <c r="B274" s="127"/>
      <c r="C274" s="109"/>
      <c r="D274" s="112"/>
      <c r="E274" s="223"/>
      <c r="F274" s="223"/>
      <c r="G274" s="112"/>
      <c r="H274" s="223"/>
      <c r="I274" s="115"/>
      <c r="J274" s="191"/>
    </row>
    <row r="275" spans="1:10" ht="133.5" customHeight="1" thickBot="1">
      <c r="A275" s="141"/>
      <c r="B275" s="128"/>
      <c r="C275" s="110"/>
      <c r="D275" s="113"/>
      <c r="E275" s="224"/>
      <c r="F275" s="224"/>
      <c r="G275" s="113"/>
      <c r="H275" s="224"/>
      <c r="I275" s="116"/>
      <c r="J275" s="192"/>
    </row>
    <row r="276" spans="1:10" ht="23.25" customHeight="1" thickBot="1">
      <c r="A276" s="139" t="s">
        <v>159</v>
      </c>
      <c r="B276" s="126" t="s">
        <v>139</v>
      </c>
      <c r="C276" s="38" t="s">
        <v>334</v>
      </c>
      <c r="D276" s="21">
        <f>SUM(E276+F276+G276+H276)</f>
        <v>0.755</v>
      </c>
      <c r="E276" s="25"/>
      <c r="F276" s="11"/>
      <c r="G276" s="33">
        <v>0.755</v>
      </c>
      <c r="H276" s="71"/>
      <c r="I276" s="114" t="s">
        <v>104</v>
      </c>
      <c r="J276" s="217" t="s">
        <v>0</v>
      </c>
    </row>
    <row r="277" spans="1:10" ht="21.75" customHeight="1" thickBot="1">
      <c r="A277" s="140"/>
      <c r="B277" s="127"/>
      <c r="C277" s="42" t="s">
        <v>335</v>
      </c>
      <c r="D277" s="21">
        <f>SUM(E277+F277+G277+H277)</f>
        <v>0.754</v>
      </c>
      <c r="E277" s="6"/>
      <c r="F277" s="5"/>
      <c r="G277" s="6">
        <v>0.754</v>
      </c>
      <c r="H277" s="10"/>
      <c r="I277" s="115"/>
      <c r="J277" s="218"/>
    </row>
    <row r="278" spans="1:10" ht="23.25" customHeight="1">
      <c r="A278" s="140"/>
      <c r="B278" s="127"/>
      <c r="C278" s="108" t="s">
        <v>336</v>
      </c>
      <c r="D278" s="111">
        <f>SUM(D277/D276)*100</f>
        <v>99.86754966887416</v>
      </c>
      <c r="E278" s="222"/>
      <c r="F278" s="222"/>
      <c r="G278" s="111">
        <f>SUM(G277/G276)*100</f>
        <v>99.86754966887416</v>
      </c>
      <c r="H278" s="222"/>
      <c r="I278" s="115"/>
      <c r="J278" s="218"/>
    </row>
    <row r="279" spans="1:10" ht="21" customHeight="1">
      <c r="A279" s="140"/>
      <c r="B279" s="127"/>
      <c r="C279" s="109"/>
      <c r="D279" s="112"/>
      <c r="E279" s="223"/>
      <c r="F279" s="223"/>
      <c r="G279" s="112"/>
      <c r="H279" s="223"/>
      <c r="I279" s="115"/>
      <c r="J279" s="218"/>
    </row>
    <row r="280" spans="1:10" ht="27" customHeight="1">
      <c r="A280" s="140"/>
      <c r="B280" s="127"/>
      <c r="C280" s="109"/>
      <c r="D280" s="112"/>
      <c r="E280" s="223"/>
      <c r="F280" s="223"/>
      <c r="G280" s="112"/>
      <c r="H280" s="223"/>
      <c r="I280" s="115"/>
      <c r="J280" s="218"/>
    </row>
    <row r="281" spans="1:10" ht="368.25" customHeight="1" thickBot="1">
      <c r="A281" s="141"/>
      <c r="B281" s="128"/>
      <c r="C281" s="110"/>
      <c r="D281" s="113"/>
      <c r="E281" s="224"/>
      <c r="F281" s="224"/>
      <c r="G281" s="113"/>
      <c r="H281" s="224"/>
      <c r="I281" s="116"/>
      <c r="J281" s="219"/>
    </row>
    <row r="282" spans="1:10" ht="16.5" customHeight="1" thickBot="1">
      <c r="A282" s="139" t="s">
        <v>170</v>
      </c>
      <c r="B282" s="126" t="s">
        <v>73</v>
      </c>
      <c r="C282" s="38" t="s">
        <v>334</v>
      </c>
      <c r="D282" s="21">
        <f>SUM(E282+F282+G282+H282)</f>
        <v>0.158</v>
      </c>
      <c r="E282" s="25"/>
      <c r="F282" s="11"/>
      <c r="G282" s="33">
        <v>0.158</v>
      </c>
      <c r="H282" s="71"/>
      <c r="I282" s="114" t="s">
        <v>104</v>
      </c>
      <c r="J282" s="217" t="s">
        <v>366</v>
      </c>
    </row>
    <row r="283" spans="1:10" ht="16.5" customHeight="1" thickBot="1">
      <c r="A283" s="140"/>
      <c r="B283" s="127"/>
      <c r="C283" s="42" t="s">
        <v>335</v>
      </c>
      <c r="D283" s="21">
        <f>SUM(E283+F283+G283+H283)</f>
        <v>0.1</v>
      </c>
      <c r="E283" s="6"/>
      <c r="F283" s="5"/>
      <c r="G283" s="5">
        <v>0.1</v>
      </c>
      <c r="H283" s="10"/>
      <c r="I283" s="115"/>
      <c r="J283" s="218"/>
    </row>
    <row r="284" spans="1:10" ht="16.5" customHeight="1">
      <c r="A284" s="140"/>
      <c r="B284" s="127"/>
      <c r="C284" s="108" t="s">
        <v>336</v>
      </c>
      <c r="D284" s="111">
        <f>SUM(D283/D282)*100</f>
        <v>63.29113924050633</v>
      </c>
      <c r="E284" s="222"/>
      <c r="F284" s="222"/>
      <c r="G284" s="111">
        <f>SUM(G283/G282)*100</f>
        <v>63.29113924050633</v>
      </c>
      <c r="H284" s="222"/>
      <c r="I284" s="115"/>
      <c r="J284" s="218"/>
    </row>
    <row r="285" spans="1:10" ht="16.5" customHeight="1">
      <c r="A285" s="140"/>
      <c r="B285" s="127"/>
      <c r="C285" s="109"/>
      <c r="D285" s="112"/>
      <c r="E285" s="223"/>
      <c r="F285" s="223"/>
      <c r="G285" s="112"/>
      <c r="H285" s="223"/>
      <c r="I285" s="115"/>
      <c r="J285" s="218"/>
    </row>
    <row r="286" spans="1:10" ht="16.5" customHeight="1">
      <c r="A286" s="140"/>
      <c r="B286" s="127"/>
      <c r="C286" s="109"/>
      <c r="D286" s="112"/>
      <c r="E286" s="223"/>
      <c r="F286" s="223"/>
      <c r="G286" s="112"/>
      <c r="H286" s="223"/>
      <c r="I286" s="115"/>
      <c r="J286" s="218"/>
    </row>
    <row r="287" spans="1:10" ht="186" customHeight="1" thickBot="1">
      <c r="A287" s="141"/>
      <c r="B287" s="128"/>
      <c r="C287" s="110"/>
      <c r="D287" s="113"/>
      <c r="E287" s="224"/>
      <c r="F287" s="224"/>
      <c r="G287" s="113"/>
      <c r="H287" s="224"/>
      <c r="I287" s="116"/>
      <c r="J287" s="219"/>
    </row>
    <row r="288" spans="1:10" ht="18.75" customHeight="1" thickBot="1">
      <c r="A288" s="139" t="s">
        <v>171</v>
      </c>
      <c r="B288" s="126" t="s">
        <v>301</v>
      </c>
      <c r="C288" s="38" t="s">
        <v>334</v>
      </c>
      <c r="D288" s="21"/>
      <c r="E288" s="25"/>
      <c r="F288" s="11"/>
      <c r="G288" s="33"/>
      <c r="H288" s="73"/>
      <c r="I288" s="114" t="s">
        <v>222</v>
      </c>
      <c r="J288" s="164" t="s">
        <v>341</v>
      </c>
    </row>
    <row r="289" spans="1:10" ht="20.25" customHeight="1" thickBot="1">
      <c r="A289" s="140"/>
      <c r="B289" s="127"/>
      <c r="C289" s="42" t="s">
        <v>335</v>
      </c>
      <c r="D289" s="21"/>
      <c r="E289" s="6"/>
      <c r="F289" s="5"/>
      <c r="G289" s="5"/>
      <c r="H289" s="6"/>
      <c r="I289" s="115"/>
      <c r="J289" s="165"/>
    </row>
    <row r="290" spans="1:10" ht="16.5" customHeight="1">
      <c r="A290" s="140"/>
      <c r="B290" s="127"/>
      <c r="C290" s="108" t="s">
        <v>336</v>
      </c>
      <c r="D290" s="111"/>
      <c r="E290" s="222"/>
      <c r="F290" s="222"/>
      <c r="G290" s="111"/>
      <c r="H290" s="222"/>
      <c r="I290" s="115"/>
      <c r="J290" s="165"/>
    </row>
    <row r="291" spans="1:10" ht="21.75" customHeight="1">
      <c r="A291" s="140"/>
      <c r="B291" s="127"/>
      <c r="C291" s="109"/>
      <c r="D291" s="112"/>
      <c r="E291" s="223"/>
      <c r="F291" s="223"/>
      <c r="G291" s="112"/>
      <c r="H291" s="223"/>
      <c r="I291" s="115"/>
      <c r="J291" s="165"/>
    </row>
    <row r="292" spans="1:10" ht="1.5" customHeight="1">
      <c r="A292" s="140"/>
      <c r="B292" s="127"/>
      <c r="C292" s="109"/>
      <c r="D292" s="112"/>
      <c r="E292" s="223"/>
      <c r="F292" s="223"/>
      <c r="G292" s="112"/>
      <c r="H292" s="223"/>
      <c r="I292" s="115"/>
      <c r="J292" s="165"/>
    </row>
    <row r="293" spans="1:10" ht="9" customHeight="1" thickBot="1">
      <c r="A293" s="141"/>
      <c r="B293" s="128"/>
      <c r="C293" s="110"/>
      <c r="D293" s="113"/>
      <c r="E293" s="224"/>
      <c r="F293" s="224"/>
      <c r="G293" s="113"/>
      <c r="H293" s="224"/>
      <c r="I293" s="116"/>
      <c r="J293" s="166"/>
    </row>
    <row r="294" spans="1:10" ht="16.5" customHeight="1" thickBot="1">
      <c r="A294" s="139"/>
      <c r="B294" s="271" t="s">
        <v>146</v>
      </c>
      <c r="C294" s="74" t="s">
        <v>334</v>
      </c>
      <c r="D294" s="26">
        <f>SUM(E294+F294+G294+H294)</f>
        <v>350.633</v>
      </c>
      <c r="E294" s="27">
        <f>SUM(E58+E64+E70+E83+E89+E95+E101+E108+E153+E159+E165+E171+E177+E191+E197+E203+E209+E216+E221+E227+E233+E239+E245+E252+E258+E264+E270+E276+E282+E288)</f>
        <v>12.5</v>
      </c>
      <c r="F294" s="27">
        <f>SUM(F58+F64+F70+F83+F89+F95+F101+F108+F153+F159+F165+F171+F177+F191+F197+F203+F209+F216+F221+F227+F233+F239+F245+F252+F258+F264+F270+F276+F282+F288)</f>
        <v>248.82999999999998</v>
      </c>
      <c r="G294" s="27">
        <v>79.218</v>
      </c>
      <c r="H294" s="27">
        <f>SUM(H58+H64+H70+H83+H89+H95+H101+H108+H153+H159+H165+H171+H177+H191+H197+H203+H209+H216+H221+H227+H233+H239+H245+H252+H258+H264+H270+H276+H282+H288)</f>
        <v>10.084999999999999</v>
      </c>
      <c r="I294" s="139"/>
      <c r="J294" s="139"/>
    </row>
    <row r="295" spans="1:10" ht="15" customHeight="1" thickBot="1">
      <c r="A295" s="140"/>
      <c r="B295" s="272"/>
      <c r="C295" s="75" t="s">
        <v>335</v>
      </c>
      <c r="D295" s="26">
        <f>SUM(E295+F295+G295+H295)</f>
        <v>409.31100000000004</v>
      </c>
      <c r="E295" s="27">
        <f>SUM(E59+E65+E71+E84+E90+E96+E102+E109+E154+E160+E166+E172+E178+E192+E198+E204+E210+E217+E222+E228+E234+E240+E246+E253+E259+E265+E271+E277+E283+E289)</f>
        <v>181.899</v>
      </c>
      <c r="F295" s="27">
        <f>SUM(F59+F65+F71+F84+F90+F96+F102+F109+F154+F160+F166+F172+F178+F192+F198+F204+F210+F217+F222+F228+F234+F240+F246+F253+F259+F265+F271+F277+F283+F289)</f>
        <v>179.77399999999997</v>
      </c>
      <c r="G295" s="27">
        <f>SUM(G59+G65+G71+G84+G90+G96+G102+G109+G154+G160+G166+G172+G178+G192+G198+G204+G210+G217+G222+G228+G234+G240+G246+G253+G259+G265+G271+G277+G283+G289)</f>
        <v>43.52600000000001</v>
      </c>
      <c r="H295" s="27">
        <f>SUM(H59+H65+H71+H84+H90+H96+H102+H109+H154+H160+H166+H172+H178+H192+H198+H204+H210+H217+H222+H228+H234+H240+H246+H253+H259+H265+H271+H277+H283+H289)</f>
        <v>4.112</v>
      </c>
      <c r="I295" s="140"/>
      <c r="J295" s="140"/>
    </row>
    <row r="296" spans="1:10" ht="16.5" customHeight="1">
      <c r="A296" s="140"/>
      <c r="B296" s="272"/>
      <c r="C296" s="102" t="s">
        <v>336</v>
      </c>
      <c r="D296" s="105">
        <f>SUM(D295/D294)*100</f>
        <v>116.73487663739581</v>
      </c>
      <c r="E296" s="105">
        <f>SUM(E295/E294)*100</f>
        <v>1455.192</v>
      </c>
      <c r="F296" s="105">
        <f>SUM(F295/F294)*100</f>
        <v>72.24771932644776</v>
      </c>
      <c r="G296" s="105">
        <f>SUM(G295/G294)*100</f>
        <v>54.94458330177486</v>
      </c>
      <c r="H296" s="105">
        <f>SUM(H295/H294)*100</f>
        <v>40.773425880019836</v>
      </c>
      <c r="I296" s="140"/>
      <c r="J296" s="140"/>
    </row>
    <row r="297" spans="1:10" ht="15" customHeight="1">
      <c r="A297" s="140"/>
      <c r="B297" s="272"/>
      <c r="C297" s="103"/>
      <c r="D297" s="106"/>
      <c r="E297" s="106"/>
      <c r="F297" s="106"/>
      <c r="G297" s="106"/>
      <c r="H297" s="106"/>
      <c r="I297" s="140"/>
      <c r="J297" s="140"/>
    </row>
    <row r="298" spans="1:10" ht="15.75" customHeight="1">
      <c r="A298" s="140"/>
      <c r="B298" s="272"/>
      <c r="C298" s="103"/>
      <c r="D298" s="106"/>
      <c r="E298" s="106"/>
      <c r="F298" s="106"/>
      <c r="G298" s="106"/>
      <c r="H298" s="106"/>
      <c r="I298" s="140"/>
      <c r="J298" s="140"/>
    </row>
    <row r="299" spans="1:10" ht="48" customHeight="1" thickBot="1">
      <c r="A299" s="141"/>
      <c r="B299" s="273"/>
      <c r="C299" s="104"/>
      <c r="D299" s="107"/>
      <c r="E299" s="107"/>
      <c r="F299" s="107"/>
      <c r="G299" s="107"/>
      <c r="H299" s="107"/>
      <c r="I299" s="141"/>
      <c r="J299" s="141"/>
    </row>
    <row r="300" spans="1:10" ht="21" customHeight="1" thickBot="1">
      <c r="A300" s="220" t="s">
        <v>147</v>
      </c>
      <c r="B300" s="205"/>
      <c r="C300" s="205"/>
      <c r="D300" s="205"/>
      <c r="E300" s="205"/>
      <c r="F300" s="205"/>
      <c r="G300" s="205"/>
      <c r="H300" s="205"/>
      <c r="I300" s="205"/>
      <c r="J300" s="221"/>
    </row>
    <row r="301" spans="1:10" ht="20.25" customHeight="1" thickBot="1">
      <c r="A301" s="290" t="s">
        <v>150</v>
      </c>
      <c r="B301" s="285"/>
      <c r="C301" s="285"/>
      <c r="D301" s="285"/>
      <c r="E301" s="285"/>
      <c r="F301" s="285"/>
      <c r="G301" s="285"/>
      <c r="H301" s="285"/>
      <c r="I301" s="285"/>
      <c r="J301" s="291"/>
    </row>
    <row r="302" spans="1:10" ht="21" customHeight="1" thickBot="1">
      <c r="A302" s="161" t="s">
        <v>176</v>
      </c>
      <c r="B302" s="292" t="s">
        <v>105</v>
      </c>
      <c r="C302" s="38" t="s">
        <v>334</v>
      </c>
      <c r="D302" s="16">
        <f>SUM(E302+F302+G302+H302)</f>
        <v>896.5</v>
      </c>
      <c r="E302" s="72"/>
      <c r="F302" s="73"/>
      <c r="G302" s="57"/>
      <c r="H302" s="76">
        <v>896.5</v>
      </c>
      <c r="I302" s="114" t="s">
        <v>172</v>
      </c>
      <c r="J302" s="99" t="s">
        <v>369</v>
      </c>
    </row>
    <row r="303" spans="1:10" ht="18.75" customHeight="1" thickBot="1">
      <c r="A303" s="140"/>
      <c r="B303" s="293"/>
      <c r="C303" s="42" t="s">
        <v>335</v>
      </c>
      <c r="D303" s="77"/>
      <c r="E303" s="78"/>
      <c r="F303" s="6"/>
      <c r="G303" s="44"/>
      <c r="H303" s="9"/>
      <c r="I303" s="115"/>
      <c r="J303" s="100"/>
    </row>
    <row r="304" spans="1:10" ht="19.5" customHeight="1">
      <c r="A304" s="140"/>
      <c r="B304" s="293"/>
      <c r="C304" s="108" t="s">
        <v>336</v>
      </c>
      <c r="D304" s="111"/>
      <c r="E304" s="111"/>
      <c r="F304" s="111"/>
      <c r="G304" s="111"/>
      <c r="H304" s="111"/>
      <c r="I304" s="115"/>
      <c r="J304" s="100"/>
    </row>
    <row r="305" spans="1:10" ht="20.25" customHeight="1">
      <c r="A305" s="140"/>
      <c r="B305" s="293"/>
      <c r="C305" s="109"/>
      <c r="D305" s="112"/>
      <c r="E305" s="112"/>
      <c r="F305" s="112"/>
      <c r="G305" s="112"/>
      <c r="H305" s="112"/>
      <c r="I305" s="115"/>
      <c r="J305" s="100"/>
    </row>
    <row r="306" spans="1:10" ht="17.25" customHeight="1">
      <c r="A306" s="140"/>
      <c r="B306" s="293"/>
      <c r="C306" s="109"/>
      <c r="D306" s="112"/>
      <c r="E306" s="112"/>
      <c r="F306" s="112"/>
      <c r="G306" s="112"/>
      <c r="H306" s="112"/>
      <c r="I306" s="115"/>
      <c r="J306" s="100"/>
    </row>
    <row r="307" spans="1:10" ht="27" customHeight="1" thickBot="1">
      <c r="A307" s="200"/>
      <c r="B307" s="294"/>
      <c r="C307" s="110"/>
      <c r="D307" s="113"/>
      <c r="E307" s="113"/>
      <c r="F307" s="113"/>
      <c r="G307" s="113"/>
      <c r="H307" s="113"/>
      <c r="I307" s="116"/>
      <c r="J307" s="101"/>
    </row>
    <row r="308" spans="1:10" ht="16.5" customHeight="1" thickBot="1">
      <c r="A308" s="142" t="s">
        <v>177</v>
      </c>
      <c r="B308" s="292" t="s">
        <v>106</v>
      </c>
      <c r="C308" s="38" t="s">
        <v>334</v>
      </c>
      <c r="D308" s="21">
        <f>SUM(E308+F308+G308+H308)</f>
        <v>53.96</v>
      </c>
      <c r="E308" s="54"/>
      <c r="F308" s="73"/>
      <c r="G308" s="72"/>
      <c r="H308" s="22">
        <v>53.96</v>
      </c>
      <c r="I308" s="114" t="s">
        <v>173</v>
      </c>
      <c r="J308" s="99" t="s">
        <v>6</v>
      </c>
    </row>
    <row r="309" spans="1:10" ht="16.5" customHeight="1" thickBot="1">
      <c r="A309" s="143"/>
      <c r="B309" s="293"/>
      <c r="C309" s="42" t="s">
        <v>335</v>
      </c>
      <c r="D309" s="19"/>
      <c r="E309" s="6"/>
      <c r="F309" s="6"/>
      <c r="G309" s="6"/>
      <c r="H309" s="18"/>
      <c r="I309" s="115"/>
      <c r="J309" s="100"/>
    </row>
    <row r="310" spans="1:10" ht="16.5" customHeight="1">
      <c r="A310" s="143"/>
      <c r="B310" s="293"/>
      <c r="C310" s="108" t="s">
        <v>336</v>
      </c>
      <c r="D310" s="49"/>
      <c r="E310" s="49"/>
      <c r="F310" s="49"/>
      <c r="G310" s="49"/>
      <c r="H310" s="68"/>
      <c r="I310" s="115"/>
      <c r="J310" s="100"/>
    </row>
    <row r="311" spans="1:10" ht="16.5" customHeight="1">
      <c r="A311" s="143"/>
      <c r="B311" s="293"/>
      <c r="C311" s="109"/>
      <c r="D311" s="50"/>
      <c r="E311" s="50"/>
      <c r="F311" s="50"/>
      <c r="G311" s="50"/>
      <c r="H311" s="69"/>
      <c r="I311" s="115"/>
      <c r="J311" s="100"/>
    </row>
    <row r="312" spans="1:10" ht="16.5" customHeight="1">
      <c r="A312" s="143"/>
      <c r="B312" s="293"/>
      <c r="C312" s="109"/>
      <c r="D312" s="50"/>
      <c r="E312" s="50"/>
      <c r="F312" s="50"/>
      <c r="G312" s="50"/>
      <c r="H312" s="69"/>
      <c r="I312" s="115"/>
      <c r="J312" s="100"/>
    </row>
    <row r="313" spans="1:10" ht="117.75" customHeight="1" thickBot="1">
      <c r="A313" s="144"/>
      <c r="B313" s="294"/>
      <c r="C313" s="110"/>
      <c r="D313" s="51"/>
      <c r="E313" s="51"/>
      <c r="F313" s="51"/>
      <c r="G313" s="51"/>
      <c r="H313" s="70"/>
      <c r="I313" s="115"/>
      <c r="J313" s="100"/>
    </row>
    <row r="314" spans="1:10" ht="23.25" customHeight="1" thickBot="1">
      <c r="A314" s="31"/>
      <c r="B314" s="79" t="s">
        <v>315</v>
      </c>
      <c r="C314" s="58"/>
      <c r="D314" s="58"/>
      <c r="E314" s="58"/>
      <c r="F314" s="58"/>
      <c r="G314" s="58"/>
      <c r="H314" s="58"/>
      <c r="I314" s="80"/>
      <c r="J314" s="61"/>
    </row>
    <row r="315" spans="1:10" ht="15.75" customHeight="1" thickBot="1">
      <c r="A315" s="142" t="s">
        <v>296</v>
      </c>
      <c r="B315" s="292" t="s">
        <v>169</v>
      </c>
      <c r="C315" s="38" t="s">
        <v>334</v>
      </c>
      <c r="D315" s="33">
        <f>SUM(E315+F315+G315+H315)</f>
        <v>8.96</v>
      </c>
      <c r="E315" s="54"/>
      <c r="F315" s="73"/>
      <c r="G315" s="57"/>
      <c r="H315" s="23">
        <v>8.96</v>
      </c>
      <c r="I315" s="115" t="s">
        <v>151</v>
      </c>
      <c r="J315" s="173" t="s">
        <v>5</v>
      </c>
    </row>
    <row r="316" spans="1:10" ht="18.75" customHeight="1" thickBot="1">
      <c r="A316" s="143"/>
      <c r="B316" s="293"/>
      <c r="C316" s="42" t="s">
        <v>335</v>
      </c>
      <c r="D316" s="19"/>
      <c r="E316" s="6"/>
      <c r="F316" s="6"/>
      <c r="G316" s="6"/>
      <c r="H316" s="18"/>
      <c r="I316" s="115"/>
      <c r="J316" s="173"/>
    </row>
    <row r="317" spans="1:10" ht="13.5" customHeight="1">
      <c r="A317" s="143"/>
      <c r="B317" s="293"/>
      <c r="C317" s="108" t="s">
        <v>336</v>
      </c>
      <c r="D317" s="49"/>
      <c r="E317" s="49"/>
      <c r="F317" s="49"/>
      <c r="G317" s="49"/>
      <c r="H317" s="68"/>
      <c r="I317" s="115"/>
      <c r="J317" s="173"/>
    </row>
    <row r="318" spans="1:10" ht="12.75" customHeight="1">
      <c r="A318" s="143"/>
      <c r="B318" s="293"/>
      <c r="C318" s="109"/>
      <c r="D318" s="50"/>
      <c r="E318" s="50"/>
      <c r="F318" s="50"/>
      <c r="G318" s="50"/>
      <c r="H318" s="69"/>
      <c r="I318" s="115"/>
      <c r="J318" s="173"/>
    </row>
    <row r="319" spans="1:10" ht="11.25" customHeight="1">
      <c r="A319" s="143"/>
      <c r="B319" s="293"/>
      <c r="C319" s="109"/>
      <c r="D319" s="50"/>
      <c r="E319" s="50"/>
      <c r="F319" s="50"/>
      <c r="G319" s="50"/>
      <c r="H319" s="69"/>
      <c r="I319" s="115"/>
      <c r="J319" s="173"/>
    </row>
    <row r="320" spans="1:10" ht="20.25" customHeight="1" thickBot="1">
      <c r="A320" s="144"/>
      <c r="B320" s="294"/>
      <c r="C320" s="110"/>
      <c r="D320" s="51"/>
      <c r="E320" s="51"/>
      <c r="F320" s="51"/>
      <c r="G320" s="51"/>
      <c r="H320" s="70"/>
      <c r="I320" s="116"/>
      <c r="J320" s="174"/>
    </row>
    <row r="321" spans="1:10" ht="17.25" customHeight="1" thickBot="1">
      <c r="A321" s="142" t="s">
        <v>297</v>
      </c>
      <c r="B321" s="134" t="s">
        <v>158</v>
      </c>
      <c r="C321" s="38" t="s">
        <v>334</v>
      </c>
      <c r="D321" s="21">
        <f>SUM(E321+F321+G321+H321)</f>
        <v>2</v>
      </c>
      <c r="E321" s="54"/>
      <c r="F321" s="73"/>
      <c r="G321" s="33">
        <v>2</v>
      </c>
      <c r="H321" s="16"/>
      <c r="I321" s="114" t="s">
        <v>72</v>
      </c>
      <c r="J321" s="99" t="s">
        <v>3</v>
      </c>
    </row>
    <row r="322" spans="1:10" ht="16.5" customHeight="1" thickBot="1">
      <c r="A322" s="143"/>
      <c r="B322" s="127"/>
      <c r="C322" s="42" t="s">
        <v>335</v>
      </c>
      <c r="D322" s="19"/>
      <c r="E322" s="6"/>
      <c r="F322" s="6"/>
      <c r="G322" s="5"/>
      <c r="H322" s="18"/>
      <c r="I322" s="115"/>
      <c r="J322" s="100"/>
    </row>
    <row r="323" spans="1:10" ht="16.5" customHeight="1">
      <c r="A323" s="143"/>
      <c r="B323" s="127"/>
      <c r="C323" s="108" t="s">
        <v>336</v>
      </c>
      <c r="D323" s="49"/>
      <c r="E323" s="49"/>
      <c r="F323" s="49"/>
      <c r="G323" s="49"/>
      <c r="H323" s="68"/>
      <c r="I323" s="115"/>
      <c r="J323" s="100"/>
    </row>
    <row r="324" spans="1:10" ht="16.5" customHeight="1">
      <c r="A324" s="143"/>
      <c r="B324" s="127"/>
      <c r="C324" s="109"/>
      <c r="D324" s="50"/>
      <c r="E324" s="50"/>
      <c r="F324" s="50"/>
      <c r="G324" s="50"/>
      <c r="H324" s="69"/>
      <c r="I324" s="115"/>
      <c r="J324" s="100"/>
    </row>
    <row r="325" spans="1:10" ht="16.5" customHeight="1">
      <c r="A325" s="143"/>
      <c r="B325" s="127"/>
      <c r="C325" s="109"/>
      <c r="D325" s="50"/>
      <c r="E325" s="50"/>
      <c r="F325" s="50"/>
      <c r="G325" s="50"/>
      <c r="H325" s="69"/>
      <c r="I325" s="115"/>
      <c r="J325" s="100"/>
    </row>
    <row r="326" spans="1:10" ht="192.75" customHeight="1" thickBot="1">
      <c r="A326" s="144"/>
      <c r="B326" s="135"/>
      <c r="C326" s="110"/>
      <c r="D326" s="51"/>
      <c r="E326" s="51"/>
      <c r="F326" s="51"/>
      <c r="G326" s="51"/>
      <c r="H326" s="70"/>
      <c r="I326" s="116"/>
      <c r="J326" s="101"/>
    </row>
    <row r="327" spans="1:10" ht="21" customHeight="1" thickBot="1">
      <c r="A327" s="142" t="s">
        <v>149</v>
      </c>
      <c r="B327" s="134" t="s">
        <v>174</v>
      </c>
      <c r="C327" s="38" t="s">
        <v>334</v>
      </c>
      <c r="D327" s="21">
        <f>SUM(E327+F327+G327+H327)</f>
        <v>20</v>
      </c>
      <c r="E327" s="21"/>
      <c r="F327" s="21">
        <v>10</v>
      </c>
      <c r="G327" s="21">
        <v>10</v>
      </c>
      <c r="H327" s="22"/>
      <c r="I327" s="114" t="s">
        <v>107</v>
      </c>
      <c r="J327" s="99" t="s">
        <v>2</v>
      </c>
    </row>
    <row r="328" spans="1:10" ht="22.5" customHeight="1" thickBot="1">
      <c r="A328" s="143"/>
      <c r="B328" s="127"/>
      <c r="C328" s="42" t="s">
        <v>335</v>
      </c>
      <c r="D328" s="21">
        <f>SUM(E328+F328+G328+H328)</f>
        <v>80.967</v>
      </c>
      <c r="E328" s="6"/>
      <c r="F328" s="5">
        <v>68.95</v>
      </c>
      <c r="G328" s="5">
        <v>12.017</v>
      </c>
      <c r="H328" s="18"/>
      <c r="I328" s="115"/>
      <c r="J328" s="100"/>
    </row>
    <row r="329" spans="1:10" ht="15.75" customHeight="1">
      <c r="A329" s="143"/>
      <c r="B329" s="127"/>
      <c r="C329" s="108" t="s">
        <v>336</v>
      </c>
      <c r="D329" s="111">
        <f>SUM(D328/D327)*100</f>
        <v>404.83500000000004</v>
      </c>
      <c r="E329" s="111"/>
      <c r="F329" s="111"/>
      <c r="G329" s="111"/>
      <c r="H329" s="111"/>
      <c r="I329" s="115"/>
      <c r="J329" s="100"/>
    </row>
    <row r="330" spans="1:10" ht="20.25" customHeight="1">
      <c r="A330" s="143"/>
      <c r="B330" s="127"/>
      <c r="C330" s="109"/>
      <c r="D330" s="112"/>
      <c r="E330" s="112"/>
      <c r="F330" s="112"/>
      <c r="G330" s="112"/>
      <c r="H330" s="112"/>
      <c r="I330" s="115"/>
      <c r="J330" s="100"/>
    </row>
    <row r="331" spans="1:10" ht="18" customHeight="1">
      <c r="A331" s="143"/>
      <c r="B331" s="127"/>
      <c r="C331" s="109"/>
      <c r="D331" s="112"/>
      <c r="E331" s="112"/>
      <c r="F331" s="112"/>
      <c r="G331" s="112"/>
      <c r="H331" s="112"/>
      <c r="I331" s="115"/>
      <c r="J331" s="100"/>
    </row>
    <row r="332" spans="1:10" ht="110.25" customHeight="1" thickBot="1">
      <c r="A332" s="144"/>
      <c r="B332" s="135"/>
      <c r="C332" s="110"/>
      <c r="D332" s="113"/>
      <c r="E332" s="113"/>
      <c r="F332" s="113"/>
      <c r="G332" s="113"/>
      <c r="H332" s="113"/>
      <c r="I332" s="116"/>
      <c r="J332" s="101"/>
    </row>
    <row r="333" spans="1:10" ht="18" customHeight="1" thickBot="1">
      <c r="A333" s="142" t="s">
        <v>181</v>
      </c>
      <c r="B333" s="134" t="s">
        <v>142</v>
      </c>
      <c r="C333" s="38" t="s">
        <v>334</v>
      </c>
      <c r="D333" s="21">
        <f>SUM(E333+F333+G333+H333)</f>
        <v>17</v>
      </c>
      <c r="E333" s="15">
        <f>SUM(E340+E346)</f>
        <v>11.2</v>
      </c>
      <c r="F333" s="15">
        <v>2.9</v>
      </c>
      <c r="G333" s="15">
        <v>2.9</v>
      </c>
      <c r="H333" s="22"/>
      <c r="I333" s="214" t="s">
        <v>108</v>
      </c>
      <c r="J333" s="99" t="s">
        <v>370</v>
      </c>
    </row>
    <row r="334" spans="1:10" ht="15.75" customHeight="1" thickBot="1">
      <c r="A334" s="143"/>
      <c r="B334" s="127"/>
      <c r="C334" s="42" t="s">
        <v>335</v>
      </c>
      <c r="D334" s="21">
        <f>SUM(E334+F334+G334+H334)</f>
        <v>12.604</v>
      </c>
      <c r="E334" s="15">
        <f>SUM(E341+E347)</f>
        <v>7.826</v>
      </c>
      <c r="F334" s="15">
        <f>SUM(F341+F347)</f>
        <v>2.389</v>
      </c>
      <c r="G334" s="15">
        <f>SUM(G341+G347)</f>
        <v>2.389</v>
      </c>
      <c r="H334" s="18"/>
      <c r="I334" s="215"/>
      <c r="J334" s="100"/>
    </row>
    <row r="335" spans="1:10" ht="23.25" customHeight="1">
      <c r="A335" s="143"/>
      <c r="B335" s="127"/>
      <c r="C335" s="108" t="s">
        <v>336</v>
      </c>
      <c r="D335" s="111">
        <f>SUM(D334/D333)*100</f>
        <v>74.14117647058823</v>
      </c>
      <c r="E335" s="111">
        <f>SUM(E334/E333)*100</f>
        <v>69.875</v>
      </c>
      <c r="F335" s="111">
        <f>SUM(F334/F333)*100</f>
        <v>82.37931034482759</v>
      </c>
      <c r="G335" s="111">
        <f>SUM(G334/G333)*100</f>
        <v>82.37931034482759</v>
      </c>
      <c r="H335" s="111"/>
      <c r="I335" s="215"/>
      <c r="J335" s="100"/>
    </row>
    <row r="336" spans="1:10" ht="24" customHeight="1">
      <c r="A336" s="143"/>
      <c r="B336" s="127"/>
      <c r="C336" s="109"/>
      <c r="D336" s="112"/>
      <c r="E336" s="112"/>
      <c r="F336" s="112"/>
      <c r="G336" s="112"/>
      <c r="H336" s="112"/>
      <c r="I336" s="215"/>
      <c r="J336" s="100"/>
    </row>
    <row r="337" spans="1:10" ht="5.25" customHeight="1">
      <c r="A337" s="143"/>
      <c r="B337" s="127"/>
      <c r="C337" s="109"/>
      <c r="D337" s="112"/>
      <c r="E337" s="112"/>
      <c r="F337" s="112"/>
      <c r="G337" s="112"/>
      <c r="H337" s="112"/>
      <c r="I337" s="215"/>
      <c r="J337" s="100"/>
    </row>
    <row r="338" spans="1:10" ht="3.75" customHeight="1" thickBot="1">
      <c r="A338" s="144"/>
      <c r="B338" s="135"/>
      <c r="C338" s="110"/>
      <c r="D338" s="113"/>
      <c r="E338" s="113"/>
      <c r="F338" s="113"/>
      <c r="G338" s="113"/>
      <c r="H338" s="113"/>
      <c r="I338" s="215"/>
      <c r="J338" s="100"/>
    </row>
    <row r="339" spans="1:10" ht="21" customHeight="1" thickBot="1">
      <c r="A339" s="81"/>
      <c r="B339" s="79" t="s">
        <v>315</v>
      </c>
      <c r="C339" s="58"/>
      <c r="D339" s="58"/>
      <c r="E339" s="58"/>
      <c r="F339" s="58"/>
      <c r="G339" s="58"/>
      <c r="H339" s="58"/>
      <c r="I339" s="215"/>
      <c r="J339" s="61"/>
    </row>
    <row r="340" spans="1:10" ht="18" customHeight="1" thickBot="1">
      <c r="A340" s="140" t="s">
        <v>88</v>
      </c>
      <c r="B340" s="127" t="s">
        <v>212</v>
      </c>
      <c r="C340" s="42" t="s">
        <v>334</v>
      </c>
      <c r="D340" s="82">
        <f>SUM(E340+F340+G340+H340)</f>
        <v>14.8</v>
      </c>
      <c r="E340" s="83">
        <v>9.75</v>
      </c>
      <c r="F340" s="59">
        <v>2.525</v>
      </c>
      <c r="G340" s="84">
        <v>2.525</v>
      </c>
      <c r="H340" s="9"/>
      <c r="I340" s="215"/>
      <c r="J340" s="173" t="s">
        <v>4</v>
      </c>
    </row>
    <row r="341" spans="1:10" ht="17.25" customHeight="1" thickBot="1">
      <c r="A341" s="140"/>
      <c r="B341" s="127"/>
      <c r="C341" s="42" t="s">
        <v>335</v>
      </c>
      <c r="D341" s="33">
        <f>SUM(E341+F341+G341+H341)</f>
        <v>12.604</v>
      </c>
      <c r="E341" s="5">
        <v>7.826</v>
      </c>
      <c r="F341" s="5">
        <v>2.389</v>
      </c>
      <c r="G341" s="5">
        <v>2.389</v>
      </c>
      <c r="H341" s="18"/>
      <c r="I341" s="215"/>
      <c r="J341" s="173"/>
    </row>
    <row r="342" spans="1:10" ht="18.75" customHeight="1">
      <c r="A342" s="140"/>
      <c r="B342" s="127"/>
      <c r="C342" s="108" t="s">
        <v>336</v>
      </c>
      <c r="D342" s="111">
        <f>SUM(D341/D340)*100</f>
        <v>85.16216216216215</v>
      </c>
      <c r="E342" s="111">
        <f>SUM(E341/E340)*100</f>
        <v>80.26666666666667</v>
      </c>
      <c r="F342" s="111">
        <f>SUM(F341/F340)*100</f>
        <v>94.61386138613861</v>
      </c>
      <c r="G342" s="111">
        <f>SUM(G341/G340)*100</f>
        <v>94.61386138613861</v>
      </c>
      <c r="H342" s="111"/>
      <c r="I342" s="215"/>
      <c r="J342" s="173"/>
    </row>
    <row r="343" spans="1:10" ht="15.75" customHeight="1">
      <c r="A343" s="140"/>
      <c r="B343" s="127"/>
      <c r="C343" s="109"/>
      <c r="D343" s="112"/>
      <c r="E343" s="112"/>
      <c r="F343" s="112"/>
      <c r="G343" s="112"/>
      <c r="H343" s="112"/>
      <c r="I343" s="215"/>
      <c r="J343" s="173"/>
    </row>
    <row r="344" spans="1:10" ht="6" customHeight="1">
      <c r="A344" s="140"/>
      <c r="B344" s="127"/>
      <c r="C344" s="109"/>
      <c r="D344" s="112"/>
      <c r="E344" s="112"/>
      <c r="F344" s="112"/>
      <c r="G344" s="112"/>
      <c r="H344" s="112"/>
      <c r="I344" s="215"/>
      <c r="J344" s="173"/>
    </row>
    <row r="345" spans="1:10" ht="6.75" customHeight="1" thickBot="1">
      <c r="A345" s="140"/>
      <c r="B345" s="127"/>
      <c r="C345" s="110"/>
      <c r="D345" s="113"/>
      <c r="E345" s="113"/>
      <c r="F345" s="113"/>
      <c r="G345" s="113"/>
      <c r="H345" s="113"/>
      <c r="I345" s="216"/>
      <c r="J345" s="174"/>
    </row>
    <row r="346" spans="1:10" ht="22.5" customHeight="1" thickBot="1">
      <c r="A346" s="142" t="s">
        <v>89</v>
      </c>
      <c r="B346" s="134" t="s">
        <v>175</v>
      </c>
      <c r="C346" s="38" t="s">
        <v>334</v>
      </c>
      <c r="D346" s="33">
        <f>SUM(E346+F346+G346+H346)</f>
        <v>2.2</v>
      </c>
      <c r="E346" s="14">
        <v>1.45</v>
      </c>
      <c r="F346" s="73">
        <v>0.375</v>
      </c>
      <c r="G346" s="73">
        <v>0.375</v>
      </c>
      <c r="H346" s="22"/>
      <c r="I346" s="114" t="s">
        <v>109</v>
      </c>
      <c r="J346" s="165" t="s">
        <v>371</v>
      </c>
    </row>
    <row r="347" spans="1:10" ht="20.25" customHeight="1" thickBot="1">
      <c r="A347" s="143"/>
      <c r="B347" s="127"/>
      <c r="C347" s="42" t="s">
        <v>335</v>
      </c>
      <c r="D347" s="33"/>
      <c r="E347" s="6"/>
      <c r="F347" s="6"/>
      <c r="G347" s="6"/>
      <c r="H347" s="18"/>
      <c r="I347" s="115"/>
      <c r="J347" s="165"/>
    </row>
    <row r="348" spans="1:10" ht="21.75" customHeight="1">
      <c r="A348" s="143"/>
      <c r="B348" s="127"/>
      <c r="C348" s="108" t="s">
        <v>336</v>
      </c>
      <c r="D348" s="111"/>
      <c r="E348" s="111"/>
      <c r="F348" s="111"/>
      <c r="G348" s="111"/>
      <c r="H348" s="111"/>
      <c r="I348" s="115"/>
      <c r="J348" s="165"/>
    </row>
    <row r="349" spans="1:10" ht="18" customHeight="1">
      <c r="A349" s="143"/>
      <c r="B349" s="127"/>
      <c r="C349" s="109"/>
      <c r="D349" s="112"/>
      <c r="E349" s="112"/>
      <c r="F349" s="112"/>
      <c r="G349" s="112"/>
      <c r="H349" s="112"/>
      <c r="I349" s="115"/>
      <c r="J349" s="165"/>
    </row>
    <row r="350" spans="1:10" ht="18.75" customHeight="1">
      <c r="A350" s="143"/>
      <c r="B350" s="127"/>
      <c r="C350" s="109"/>
      <c r="D350" s="112"/>
      <c r="E350" s="112"/>
      <c r="F350" s="112"/>
      <c r="G350" s="112"/>
      <c r="H350" s="112"/>
      <c r="I350" s="115"/>
      <c r="J350" s="165"/>
    </row>
    <row r="351" spans="1:10" ht="42" customHeight="1" thickBot="1">
      <c r="A351" s="143"/>
      <c r="B351" s="127"/>
      <c r="C351" s="109"/>
      <c r="D351" s="112"/>
      <c r="E351" s="112"/>
      <c r="F351" s="112"/>
      <c r="G351" s="112"/>
      <c r="H351" s="112"/>
      <c r="I351" s="115"/>
      <c r="J351" s="165"/>
    </row>
    <row r="352" spans="1:10" ht="27.75" customHeight="1" thickBot="1">
      <c r="A352" s="142" t="s">
        <v>183</v>
      </c>
      <c r="B352" s="134" t="s">
        <v>180</v>
      </c>
      <c r="C352" s="38" t="s">
        <v>334</v>
      </c>
      <c r="D352" s="21">
        <f>SUM(E352+F352+G352+H352)</f>
        <v>16.2</v>
      </c>
      <c r="E352" s="15"/>
      <c r="F352" s="11">
        <v>8.1</v>
      </c>
      <c r="G352" s="11">
        <v>8.1</v>
      </c>
      <c r="H352" s="22"/>
      <c r="I352" s="114" t="s">
        <v>125</v>
      </c>
      <c r="J352" s="99" t="s">
        <v>369</v>
      </c>
    </row>
    <row r="353" spans="1:10" ht="25.5" customHeight="1" thickBot="1">
      <c r="A353" s="143"/>
      <c r="B353" s="127"/>
      <c r="C353" s="42" t="s">
        <v>335</v>
      </c>
      <c r="D353" s="21"/>
      <c r="E353" s="6"/>
      <c r="F353" s="6"/>
      <c r="G353" s="6"/>
      <c r="H353" s="18"/>
      <c r="I353" s="115"/>
      <c r="J353" s="100"/>
    </row>
    <row r="354" spans="1:10" ht="15.75" customHeight="1">
      <c r="A354" s="143"/>
      <c r="B354" s="127"/>
      <c r="C354" s="108" t="s">
        <v>336</v>
      </c>
      <c r="D354" s="111"/>
      <c r="E354" s="111"/>
      <c r="F354" s="111"/>
      <c r="G354" s="111"/>
      <c r="H354" s="111"/>
      <c r="I354" s="115"/>
      <c r="J354" s="100"/>
    </row>
    <row r="355" spans="1:10" ht="21" customHeight="1">
      <c r="A355" s="143"/>
      <c r="B355" s="127"/>
      <c r="C355" s="109"/>
      <c r="D355" s="112"/>
      <c r="E355" s="112"/>
      <c r="F355" s="112"/>
      <c r="G355" s="112"/>
      <c r="H355" s="112"/>
      <c r="I355" s="115"/>
      <c r="J355" s="100"/>
    </row>
    <row r="356" spans="1:10" ht="16.5" customHeight="1">
      <c r="A356" s="143"/>
      <c r="B356" s="127"/>
      <c r="C356" s="109"/>
      <c r="D356" s="112"/>
      <c r="E356" s="112"/>
      <c r="F356" s="112"/>
      <c r="G356" s="112"/>
      <c r="H356" s="112"/>
      <c r="I356" s="115"/>
      <c r="J356" s="100"/>
    </row>
    <row r="357" spans="1:10" ht="15.75" customHeight="1" thickBot="1">
      <c r="A357" s="144"/>
      <c r="B357" s="135"/>
      <c r="C357" s="110"/>
      <c r="D357" s="113"/>
      <c r="E357" s="113"/>
      <c r="F357" s="113"/>
      <c r="G357" s="113"/>
      <c r="H357" s="113"/>
      <c r="I357" s="115"/>
      <c r="J357" s="100"/>
    </row>
    <row r="358" spans="1:10" ht="33.75" customHeight="1" thickBot="1">
      <c r="A358" s="81"/>
      <c r="B358" s="79" t="s">
        <v>315</v>
      </c>
      <c r="C358" s="58"/>
      <c r="D358" s="58"/>
      <c r="E358" s="58"/>
      <c r="F358" s="58"/>
      <c r="G358" s="58"/>
      <c r="H358" s="58"/>
      <c r="I358" s="116"/>
      <c r="J358" s="101"/>
    </row>
    <row r="359" spans="1:10" ht="15.75" customHeight="1" thickBot="1">
      <c r="A359" s="143" t="s">
        <v>90</v>
      </c>
      <c r="B359" s="127" t="s">
        <v>182</v>
      </c>
      <c r="C359" s="42" t="s">
        <v>334</v>
      </c>
      <c r="D359" s="82">
        <f>SUM(E359+F359+G359+H359)</f>
        <v>8.1</v>
      </c>
      <c r="E359" s="83"/>
      <c r="F359" s="83">
        <v>8.1</v>
      </c>
      <c r="G359" s="85"/>
      <c r="H359" s="9"/>
      <c r="I359" s="97"/>
      <c r="J359" s="94" t="s">
        <v>371</v>
      </c>
    </row>
    <row r="360" spans="1:10" ht="17.25" customHeight="1" thickBot="1">
      <c r="A360" s="143"/>
      <c r="B360" s="127"/>
      <c r="C360" s="42" t="s">
        <v>335</v>
      </c>
      <c r="D360" s="19"/>
      <c r="E360" s="5"/>
      <c r="F360" s="5"/>
      <c r="G360" s="5"/>
      <c r="H360" s="18"/>
      <c r="I360" s="97"/>
      <c r="J360" s="94"/>
    </row>
    <row r="361" spans="1:10" ht="11.25" customHeight="1">
      <c r="A361" s="143"/>
      <c r="B361" s="127"/>
      <c r="C361" s="108" t="s">
        <v>336</v>
      </c>
      <c r="D361" s="111"/>
      <c r="E361" s="111"/>
      <c r="F361" s="111"/>
      <c r="G361" s="111"/>
      <c r="H361" s="111"/>
      <c r="I361" s="97"/>
      <c r="J361" s="94"/>
    </row>
    <row r="362" spans="1:10" ht="15" customHeight="1">
      <c r="A362" s="143"/>
      <c r="B362" s="127"/>
      <c r="C362" s="109"/>
      <c r="D362" s="112"/>
      <c r="E362" s="112"/>
      <c r="F362" s="112"/>
      <c r="G362" s="112"/>
      <c r="H362" s="112"/>
      <c r="I362" s="97"/>
      <c r="J362" s="94"/>
    </row>
    <row r="363" spans="1:10" ht="24" customHeight="1">
      <c r="A363" s="143"/>
      <c r="B363" s="127"/>
      <c r="C363" s="109"/>
      <c r="D363" s="112"/>
      <c r="E363" s="112"/>
      <c r="F363" s="112"/>
      <c r="G363" s="112"/>
      <c r="H363" s="112"/>
      <c r="I363" s="97"/>
      <c r="J363" s="94"/>
    </row>
    <row r="364" spans="1:10" ht="18.75" customHeight="1" thickBot="1">
      <c r="A364" s="144"/>
      <c r="B364" s="135"/>
      <c r="C364" s="110"/>
      <c r="D364" s="113"/>
      <c r="E364" s="113"/>
      <c r="F364" s="113"/>
      <c r="G364" s="113"/>
      <c r="H364" s="113"/>
      <c r="I364" s="98"/>
      <c r="J364" s="122"/>
    </row>
    <row r="365" spans="1:10" ht="21.75" customHeight="1" thickBot="1">
      <c r="A365" s="140" t="s">
        <v>214</v>
      </c>
      <c r="B365" s="127" t="s">
        <v>110</v>
      </c>
      <c r="C365" s="42" t="s">
        <v>334</v>
      </c>
      <c r="D365" s="17">
        <f>SUM(E365+F365+G365+H365)</f>
        <v>3.323</v>
      </c>
      <c r="E365" s="5">
        <v>2.668</v>
      </c>
      <c r="F365" s="5">
        <v>0.36</v>
      </c>
      <c r="G365" s="6">
        <v>0.145</v>
      </c>
      <c r="H365" s="18">
        <v>0.15</v>
      </c>
      <c r="I365" s="115" t="s">
        <v>125</v>
      </c>
      <c r="J365" s="100" t="s">
        <v>369</v>
      </c>
    </row>
    <row r="366" spans="1:10" ht="25.5" customHeight="1" thickBot="1">
      <c r="A366" s="140"/>
      <c r="B366" s="127"/>
      <c r="C366" s="42" t="s">
        <v>335</v>
      </c>
      <c r="D366" s="19"/>
      <c r="E366" s="5"/>
      <c r="F366" s="5"/>
      <c r="G366" s="5"/>
      <c r="H366" s="18"/>
      <c r="I366" s="115"/>
      <c r="J366" s="100"/>
    </row>
    <row r="367" spans="1:10" ht="15" customHeight="1">
      <c r="A367" s="140"/>
      <c r="B367" s="127"/>
      <c r="C367" s="108" t="s">
        <v>336</v>
      </c>
      <c r="D367" s="111"/>
      <c r="E367" s="111"/>
      <c r="F367" s="111"/>
      <c r="G367" s="111"/>
      <c r="H367" s="111"/>
      <c r="I367" s="115"/>
      <c r="J367" s="100"/>
    </row>
    <row r="368" spans="1:10" ht="16.5" customHeight="1">
      <c r="A368" s="140"/>
      <c r="B368" s="127"/>
      <c r="C368" s="109"/>
      <c r="D368" s="112"/>
      <c r="E368" s="112"/>
      <c r="F368" s="112"/>
      <c r="G368" s="112"/>
      <c r="H368" s="112"/>
      <c r="I368" s="115"/>
      <c r="J368" s="100"/>
    </row>
    <row r="369" spans="1:10" ht="15" customHeight="1">
      <c r="A369" s="140"/>
      <c r="B369" s="127"/>
      <c r="C369" s="109"/>
      <c r="D369" s="112"/>
      <c r="E369" s="112"/>
      <c r="F369" s="112"/>
      <c r="G369" s="112"/>
      <c r="H369" s="112"/>
      <c r="I369" s="115"/>
      <c r="J369" s="100"/>
    </row>
    <row r="370" spans="1:10" ht="90" customHeight="1" thickBot="1">
      <c r="A370" s="141"/>
      <c r="B370" s="128"/>
      <c r="C370" s="110"/>
      <c r="D370" s="113"/>
      <c r="E370" s="113"/>
      <c r="F370" s="113"/>
      <c r="G370" s="113"/>
      <c r="H370" s="113"/>
      <c r="I370" s="116"/>
      <c r="J370" s="100"/>
    </row>
    <row r="371" spans="1:10" ht="21" customHeight="1" thickBot="1">
      <c r="A371" s="139" t="s">
        <v>215</v>
      </c>
      <c r="B371" s="126" t="s">
        <v>178</v>
      </c>
      <c r="C371" s="38" t="s">
        <v>334</v>
      </c>
      <c r="D371" s="15">
        <f>SUM(E371+F371+G371+H371)</f>
        <v>69.769</v>
      </c>
      <c r="E371" s="5">
        <v>65.541</v>
      </c>
      <c r="F371" s="6">
        <v>0.846</v>
      </c>
      <c r="G371" s="6">
        <v>3.382</v>
      </c>
      <c r="H371" s="86"/>
      <c r="I371" s="114" t="s">
        <v>125</v>
      </c>
      <c r="J371" s="163" t="s">
        <v>376</v>
      </c>
    </row>
    <row r="372" spans="1:10" ht="19.5" customHeight="1" thickBot="1">
      <c r="A372" s="140"/>
      <c r="B372" s="127"/>
      <c r="C372" s="42" t="s">
        <v>335</v>
      </c>
      <c r="D372" s="15">
        <f>SUM(E372+F372+G372+H372)</f>
        <v>34.108000000000004</v>
      </c>
      <c r="E372" s="5">
        <v>25.786</v>
      </c>
      <c r="F372" s="5">
        <v>4.161</v>
      </c>
      <c r="G372" s="5">
        <v>4.161</v>
      </c>
      <c r="H372" s="18"/>
      <c r="I372" s="115"/>
      <c r="J372" s="151"/>
    </row>
    <row r="373" spans="1:10" ht="22.5" customHeight="1">
      <c r="A373" s="140"/>
      <c r="B373" s="127"/>
      <c r="C373" s="108" t="s">
        <v>336</v>
      </c>
      <c r="D373" s="111">
        <f>SUM(D372/D371)*100</f>
        <v>48.887041522739324</v>
      </c>
      <c r="E373" s="111">
        <f>SUM(E372/E371)*100</f>
        <v>39.343311820082086</v>
      </c>
      <c r="F373" s="111">
        <f>SUM(F372/F371)*100</f>
        <v>491.8439716312056</v>
      </c>
      <c r="G373" s="111">
        <f>SUM(G372/G371)*100</f>
        <v>123.03370786516852</v>
      </c>
      <c r="H373" s="111"/>
      <c r="I373" s="115"/>
      <c r="J373" s="151"/>
    </row>
    <row r="374" spans="1:10" ht="18.75" customHeight="1">
      <c r="A374" s="140"/>
      <c r="B374" s="127"/>
      <c r="C374" s="109"/>
      <c r="D374" s="112"/>
      <c r="E374" s="112"/>
      <c r="F374" s="112"/>
      <c r="G374" s="112"/>
      <c r="H374" s="112"/>
      <c r="I374" s="115"/>
      <c r="J374" s="151"/>
    </row>
    <row r="375" spans="1:10" ht="22.5" customHeight="1">
      <c r="A375" s="140"/>
      <c r="B375" s="127"/>
      <c r="C375" s="109"/>
      <c r="D375" s="112"/>
      <c r="E375" s="112"/>
      <c r="F375" s="112"/>
      <c r="G375" s="112"/>
      <c r="H375" s="112"/>
      <c r="I375" s="115"/>
      <c r="J375" s="151"/>
    </row>
    <row r="376" spans="1:10" ht="90.75" customHeight="1" thickBot="1">
      <c r="A376" s="200"/>
      <c r="B376" s="135"/>
      <c r="C376" s="110"/>
      <c r="D376" s="113"/>
      <c r="E376" s="113"/>
      <c r="F376" s="113"/>
      <c r="G376" s="113"/>
      <c r="H376" s="113"/>
      <c r="I376" s="116"/>
      <c r="J376" s="295"/>
    </row>
    <row r="377" spans="1:10" ht="21.75" customHeight="1" thickBot="1">
      <c r="A377" s="201" t="s">
        <v>220</v>
      </c>
      <c r="B377" s="134" t="s">
        <v>179</v>
      </c>
      <c r="C377" s="38" t="s">
        <v>334</v>
      </c>
      <c r="D377" s="21"/>
      <c r="E377" s="11"/>
      <c r="F377" s="25"/>
      <c r="G377" s="11">
        <v>2</v>
      </c>
      <c r="H377" s="22"/>
      <c r="I377" s="114" t="s">
        <v>125</v>
      </c>
      <c r="J377" s="99" t="s">
        <v>369</v>
      </c>
    </row>
    <row r="378" spans="1:10" ht="19.5" customHeight="1" thickBot="1">
      <c r="A378" s="202"/>
      <c r="B378" s="127"/>
      <c r="C378" s="42" t="s">
        <v>335</v>
      </c>
      <c r="D378" s="19"/>
      <c r="E378" s="5"/>
      <c r="F378" s="5"/>
      <c r="G378" s="5"/>
      <c r="H378" s="18"/>
      <c r="I378" s="115"/>
      <c r="J378" s="100"/>
    </row>
    <row r="379" spans="1:10" ht="18.75" customHeight="1">
      <c r="A379" s="202"/>
      <c r="B379" s="127"/>
      <c r="C379" s="108" t="s">
        <v>336</v>
      </c>
      <c r="D379" s="111"/>
      <c r="E379" s="111"/>
      <c r="F379" s="111"/>
      <c r="G379" s="111"/>
      <c r="H379" s="111"/>
      <c r="I379" s="115"/>
      <c r="J379" s="100"/>
    </row>
    <row r="380" spans="1:10" ht="21.75" customHeight="1">
      <c r="A380" s="202"/>
      <c r="B380" s="127"/>
      <c r="C380" s="109"/>
      <c r="D380" s="112"/>
      <c r="E380" s="112"/>
      <c r="F380" s="112"/>
      <c r="G380" s="112"/>
      <c r="H380" s="112"/>
      <c r="I380" s="115"/>
      <c r="J380" s="100"/>
    </row>
    <row r="381" spans="1:10" ht="18.75" customHeight="1">
      <c r="A381" s="202"/>
      <c r="B381" s="127"/>
      <c r="C381" s="109"/>
      <c r="D381" s="112"/>
      <c r="E381" s="112"/>
      <c r="F381" s="112"/>
      <c r="G381" s="112"/>
      <c r="H381" s="112"/>
      <c r="I381" s="115"/>
      <c r="J381" s="100"/>
    </row>
    <row r="382" spans="1:10" ht="103.5" customHeight="1" thickBot="1">
      <c r="A382" s="203"/>
      <c r="B382" s="135"/>
      <c r="C382" s="110"/>
      <c r="D382" s="113"/>
      <c r="E382" s="113"/>
      <c r="F382" s="113"/>
      <c r="G382" s="113"/>
      <c r="H382" s="113"/>
      <c r="I382" s="116"/>
      <c r="J382" s="100"/>
    </row>
    <row r="383" spans="1:10" ht="19.5" customHeight="1" thickBot="1">
      <c r="A383" s="201" t="s">
        <v>226</v>
      </c>
      <c r="B383" s="210" t="s">
        <v>184</v>
      </c>
      <c r="C383" s="38" t="s">
        <v>334</v>
      </c>
      <c r="D383" s="19">
        <f>SUM(E383+F383+G383+H383)</f>
        <v>5.723</v>
      </c>
      <c r="E383" s="5"/>
      <c r="F383" s="6"/>
      <c r="G383" s="10">
        <v>2.834</v>
      </c>
      <c r="H383" s="20">
        <v>2.889</v>
      </c>
      <c r="I383" s="114" t="s">
        <v>111</v>
      </c>
      <c r="J383" s="99" t="s">
        <v>30</v>
      </c>
    </row>
    <row r="384" spans="1:10" ht="21" customHeight="1" thickBot="1">
      <c r="A384" s="202"/>
      <c r="B384" s="211"/>
      <c r="C384" s="42" t="s">
        <v>335</v>
      </c>
      <c r="D384" s="19">
        <f>SUM(E384+F384+G384+H384)</f>
        <v>2.152</v>
      </c>
      <c r="E384" s="5"/>
      <c r="F384" s="5"/>
      <c r="G384" s="5">
        <f>SUM(G391+G397)</f>
        <v>1.205</v>
      </c>
      <c r="H384" s="5">
        <f>SUM(H391+H397)</f>
        <v>0.947</v>
      </c>
      <c r="I384" s="115"/>
      <c r="J384" s="100"/>
    </row>
    <row r="385" spans="1:10" ht="19.5" customHeight="1">
      <c r="A385" s="202"/>
      <c r="B385" s="211"/>
      <c r="C385" s="108" t="s">
        <v>336</v>
      </c>
      <c r="D385" s="111">
        <f>SUM(D384/D383)*100</f>
        <v>37.602655949676745</v>
      </c>
      <c r="E385" s="111"/>
      <c r="F385" s="111"/>
      <c r="G385" s="111">
        <f>SUM(G384/G383)*100</f>
        <v>42.51940719830628</v>
      </c>
      <c r="H385" s="111">
        <f>SUM(H384/H383)*100</f>
        <v>32.779508480443056</v>
      </c>
      <c r="I385" s="115"/>
      <c r="J385" s="100"/>
    </row>
    <row r="386" spans="1:10" ht="19.5" customHeight="1">
      <c r="A386" s="202"/>
      <c r="B386" s="211"/>
      <c r="C386" s="109"/>
      <c r="D386" s="112"/>
      <c r="E386" s="112"/>
      <c r="F386" s="112"/>
      <c r="G386" s="112"/>
      <c r="H386" s="112"/>
      <c r="I386" s="115"/>
      <c r="J386" s="100"/>
    </row>
    <row r="387" spans="1:10" ht="16.5" customHeight="1">
      <c r="A387" s="202"/>
      <c r="B387" s="211"/>
      <c r="C387" s="109"/>
      <c r="D387" s="112"/>
      <c r="E387" s="112"/>
      <c r="F387" s="112"/>
      <c r="G387" s="112"/>
      <c r="H387" s="112"/>
      <c r="I387" s="115"/>
      <c r="J387" s="100"/>
    </row>
    <row r="388" spans="1:10" ht="114" customHeight="1" thickBot="1">
      <c r="A388" s="203"/>
      <c r="B388" s="212"/>
      <c r="C388" s="110"/>
      <c r="D388" s="113"/>
      <c r="E388" s="113"/>
      <c r="F388" s="113"/>
      <c r="G388" s="113"/>
      <c r="H388" s="113"/>
      <c r="I388" s="115"/>
      <c r="J388" s="100"/>
    </row>
    <row r="389" spans="1:10" ht="76.5" customHeight="1" thickBot="1">
      <c r="A389" s="57"/>
      <c r="B389" s="79" t="s">
        <v>315</v>
      </c>
      <c r="C389" s="58"/>
      <c r="D389" s="58"/>
      <c r="E389" s="58"/>
      <c r="F389" s="58"/>
      <c r="G389" s="58"/>
      <c r="H389" s="58"/>
      <c r="I389" s="116"/>
      <c r="J389" s="101"/>
    </row>
    <row r="390" spans="1:10" ht="17.25" customHeight="1" thickBot="1">
      <c r="A390" s="142" t="s">
        <v>91</v>
      </c>
      <c r="B390" s="134" t="s">
        <v>185</v>
      </c>
      <c r="C390" s="38" t="s">
        <v>334</v>
      </c>
      <c r="D390" s="21">
        <f>SUM(E390+F390+G390+H390)</f>
        <v>2.456</v>
      </c>
      <c r="E390" s="11"/>
      <c r="F390" s="11"/>
      <c r="G390" s="11"/>
      <c r="H390" s="22">
        <v>2.456</v>
      </c>
      <c r="I390" s="114" t="s">
        <v>187</v>
      </c>
      <c r="J390" s="172" t="s">
        <v>372</v>
      </c>
    </row>
    <row r="391" spans="1:10" ht="15.75" customHeight="1" thickBot="1">
      <c r="A391" s="143"/>
      <c r="B391" s="127"/>
      <c r="C391" s="42" t="s">
        <v>335</v>
      </c>
      <c r="D391" s="21">
        <f>SUM(E391+F391+G391+H391)</f>
        <v>0.713</v>
      </c>
      <c r="E391" s="5"/>
      <c r="F391" s="5"/>
      <c r="G391" s="5"/>
      <c r="H391" s="18">
        <v>0.713</v>
      </c>
      <c r="I391" s="115"/>
      <c r="J391" s="173"/>
    </row>
    <row r="392" spans="1:10" ht="17.25" customHeight="1">
      <c r="A392" s="143"/>
      <c r="B392" s="127"/>
      <c r="C392" s="108" t="s">
        <v>336</v>
      </c>
      <c r="D392" s="111">
        <f>SUM(D391/D390)*100</f>
        <v>29.03094462540717</v>
      </c>
      <c r="E392" s="111"/>
      <c r="F392" s="111"/>
      <c r="G392" s="111"/>
      <c r="H392" s="111">
        <f>SUM(H391/H390)*100</f>
        <v>29.03094462540717</v>
      </c>
      <c r="I392" s="115"/>
      <c r="J392" s="173"/>
    </row>
    <row r="393" spans="1:10" ht="14.25" customHeight="1">
      <c r="A393" s="143"/>
      <c r="B393" s="127"/>
      <c r="C393" s="109"/>
      <c r="D393" s="112"/>
      <c r="E393" s="112"/>
      <c r="F393" s="112"/>
      <c r="G393" s="112"/>
      <c r="H393" s="112"/>
      <c r="I393" s="115"/>
      <c r="J393" s="173"/>
    </row>
    <row r="394" spans="1:10" ht="15" customHeight="1">
      <c r="A394" s="143"/>
      <c r="B394" s="127"/>
      <c r="C394" s="109"/>
      <c r="D394" s="112"/>
      <c r="E394" s="112"/>
      <c r="F394" s="112"/>
      <c r="G394" s="112"/>
      <c r="H394" s="112"/>
      <c r="I394" s="115"/>
      <c r="J394" s="173"/>
    </row>
    <row r="395" spans="1:10" ht="81" customHeight="1" thickBot="1">
      <c r="A395" s="144"/>
      <c r="B395" s="135"/>
      <c r="C395" s="110"/>
      <c r="D395" s="113"/>
      <c r="E395" s="113"/>
      <c r="F395" s="113"/>
      <c r="G395" s="113"/>
      <c r="H395" s="113"/>
      <c r="I395" s="116"/>
      <c r="J395" s="174"/>
    </row>
    <row r="396" spans="1:10" ht="16.5" customHeight="1" thickBot="1">
      <c r="A396" s="142" t="s">
        <v>305</v>
      </c>
      <c r="B396" s="134" t="s">
        <v>186</v>
      </c>
      <c r="C396" s="38" t="s">
        <v>334</v>
      </c>
      <c r="D396" s="21">
        <f>SUM(E396+F396+G396+H396)</f>
        <v>24.646</v>
      </c>
      <c r="E396" s="11"/>
      <c r="F396" s="11"/>
      <c r="G396" s="11">
        <v>24.213</v>
      </c>
      <c r="H396" s="22">
        <v>0.433</v>
      </c>
      <c r="I396" s="114" t="s">
        <v>213</v>
      </c>
      <c r="J396" s="172" t="s">
        <v>373</v>
      </c>
    </row>
    <row r="397" spans="1:10" ht="16.5" customHeight="1" thickBot="1">
      <c r="A397" s="143"/>
      <c r="B397" s="127"/>
      <c r="C397" s="42" t="s">
        <v>335</v>
      </c>
      <c r="D397" s="21">
        <f>SUM(E397+F397+G397+H397)</f>
        <v>1.439</v>
      </c>
      <c r="E397" s="5"/>
      <c r="F397" s="5"/>
      <c r="G397" s="5">
        <v>1.205</v>
      </c>
      <c r="H397" s="18">
        <v>0.234</v>
      </c>
      <c r="I397" s="115"/>
      <c r="J397" s="173"/>
    </row>
    <row r="398" spans="1:10" ht="16.5" customHeight="1">
      <c r="A398" s="143"/>
      <c r="B398" s="127"/>
      <c r="C398" s="108" t="s">
        <v>336</v>
      </c>
      <c r="D398" s="111">
        <f>SUM(D397/D396)*100</f>
        <v>5.83867564716384</v>
      </c>
      <c r="E398" s="111"/>
      <c r="F398" s="111"/>
      <c r="G398" s="111">
        <f>SUM(G397/G396)*100</f>
        <v>4.976665427662826</v>
      </c>
      <c r="H398" s="111">
        <f>SUM(H397/H396)*100</f>
        <v>54.04157043879908</v>
      </c>
      <c r="I398" s="115"/>
      <c r="J398" s="173"/>
    </row>
    <row r="399" spans="1:10" ht="16.5" customHeight="1">
      <c r="A399" s="143"/>
      <c r="B399" s="127"/>
      <c r="C399" s="109"/>
      <c r="D399" s="112"/>
      <c r="E399" s="112"/>
      <c r="F399" s="112"/>
      <c r="G399" s="112"/>
      <c r="H399" s="112"/>
      <c r="I399" s="115"/>
      <c r="J399" s="173"/>
    </row>
    <row r="400" spans="1:10" ht="16.5" customHeight="1">
      <c r="A400" s="143"/>
      <c r="B400" s="127"/>
      <c r="C400" s="109"/>
      <c r="D400" s="112"/>
      <c r="E400" s="112"/>
      <c r="F400" s="112"/>
      <c r="G400" s="112"/>
      <c r="H400" s="112"/>
      <c r="I400" s="115"/>
      <c r="J400" s="173"/>
    </row>
    <row r="401" spans="1:10" ht="240.75" customHeight="1" thickBot="1">
      <c r="A401" s="144"/>
      <c r="B401" s="135"/>
      <c r="C401" s="110"/>
      <c r="D401" s="113"/>
      <c r="E401" s="113"/>
      <c r="F401" s="113"/>
      <c r="G401" s="113"/>
      <c r="H401" s="113"/>
      <c r="I401" s="116"/>
      <c r="J401" s="174"/>
    </row>
    <row r="402" spans="1:10" ht="19.5" customHeight="1" thickBot="1">
      <c r="A402" s="207" t="s">
        <v>224</v>
      </c>
      <c r="B402" s="210" t="s">
        <v>219</v>
      </c>
      <c r="C402" s="38" t="s">
        <v>334</v>
      </c>
      <c r="D402" s="19">
        <f>SUM(E402+F402+G402+H402)</f>
        <v>237.7</v>
      </c>
      <c r="E402" s="5"/>
      <c r="F402" s="5">
        <v>36.4</v>
      </c>
      <c r="G402" s="9">
        <v>71.2</v>
      </c>
      <c r="H402" s="20">
        <v>130.1</v>
      </c>
      <c r="I402" s="114" t="s">
        <v>122</v>
      </c>
      <c r="J402" s="187" t="s">
        <v>8</v>
      </c>
    </row>
    <row r="403" spans="1:10" ht="18" customHeight="1" thickBot="1">
      <c r="A403" s="208"/>
      <c r="B403" s="211"/>
      <c r="C403" s="42" t="s">
        <v>335</v>
      </c>
      <c r="D403" s="19">
        <f>SUM(E403+F403+G403+H403)</f>
        <v>58.903999999999996</v>
      </c>
      <c r="E403" s="5"/>
      <c r="F403" s="5"/>
      <c r="G403" s="5">
        <f>SUM(G410+G416)</f>
        <v>5.3790000000000004</v>
      </c>
      <c r="H403" s="18">
        <v>53.525</v>
      </c>
      <c r="I403" s="115"/>
      <c r="J403" s="188"/>
    </row>
    <row r="404" spans="1:10" ht="20.25" customHeight="1">
      <c r="A404" s="208"/>
      <c r="B404" s="211"/>
      <c r="C404" s="108" t="s">
        <v>336</v>
      </c>
      <c r="D404" s="111">
        <f>SUM(D403/D402)*100</f>
        <v>24.780816154816996</v>
      </c>
      <c r="E404" s="111"/>
      <c r="F404" s="111"/>
      <c r="G404" s="111">
        <f>SUM(G403/G402)*100</f>
        <v>7.554775280898876</v>
      </c>
      <c r="H404" s="111">
        <f>SUM(H403/H402)*100</f>
        <v>41.141429669485014</v>
      </c>
      <c r="I404" s="115"/>
      <c r="J404" s="188"/>
    </row>
    <row r="405" spans="1:10" ht="18.75" customHeight="1">
      <c r="A405" s="208"/>
      <c r="B405" s="211"/>
      <c r="C405" s="109"/>
      <c r="D405" s="112"/>
      <c r="E405" s="112"/>
      <c r="F405" s="112"/>
      <c r="G405" s="112"/>
      <c r="H405" s="112"/>
      <c r="I405" s="115"/>
      <c r="J405" s="188"/>
    </row>
    <row r="406" spans="1:10" ht="18" customHeight="1">
      <c r="A406" s="208"/>
      <c r="B406" s="211"/>
      <c r="C406" s="109"/>
      <c r="D406" s="112"/>
      <c r="E406" s="112"/>
      <c r="F406" s="112"/>
      <c r="G406" s="112"/>
      <c r="H406" s="112"/>
      <c r="I406" s="115"/>
      <c r="J406" s="188"/>
    </row>
    <row r="407" spans="1:10" ht="30.75" customHeight="1" thickBot="1">
      <c r="A407" s="209"/>
      <c r="B407" s="212"/>
      <c r="C407" s="110"/>
      <c r="D407" s="113"/>
      <c r="E407" s="113"/>
      <c r="F407" s="113"/>
      <c r="G407" s="113"/>
      <c r="H407" s="113"/>
      <c r="I407" s="115"/>
      <c r="J407" s="189"/>
    </row>
    <row r="408" spans="1:10" ht="42" customHeight="1" thickBot="1">
      <c r="A408" s="57"/>
      <c r="B408" s="153" t="s">
        <v>315</v>
      </c>
      <c r="C408" s="154"/>
      <c r="D408" s="154"/>
      <c r="E408" s="154"/>
      <c r="F408" s="154"/>
      <c r="G408" s="154"/>
      <c r="H408" s="154"/>
      <c r="I408" s="115"/>
      <c r="J408" s="87"/>
    </row>
    <row r="409" spans="1:10" ht="18.75" customHeight="1" thickBot="1">
      <c r="A409" s="142" t="s">
        <v>306</v>
      </c>
      <c r="B409" s="134" t="s">
        <v>316</v>
      </c>
      <c r="C409" s="38" t="s">
        <v>334</v>
      </c>
      <c r="D409" s="21">
        <f>SUM(E409+F409+G409+H409)</f>
        <v>1.828</v>
      </c>
      <c r="E409" s="11"/>
      <c r="F409" s="11"/>
      <c r="G409" s="9">
        <v>1.828</v>
      </c>
      <c r="H409" s="22"/>
      <c r="I409" s="115" t="s">
        <v>108</v>
      </c>
      <c r="J409" s="187" t="s">
        <v>374</v>
      </c>
    </row>
    <row r="410" spans="1:10" ht="18.75" customHeight="1" thickBot="1">
      <c r="A410" s="143"/>
      <c r="B410" s="127"/>
      <c r="C410" s="42" t="s">
        <v>335</v>
      </c>
      <c r="D410" s="19">
        <f>SUM(E410+F410+G410+H410)</f>
        <v>0.179</v>
      </c>
      <c r="E410" s="5"/>
      <c r="F410" s="5"/>
      <c r="G410" s="5">
        <v>0.179</v>
      </c>
      <c r="H410" s="18"/>
      <c r="I410" s="115"/>
      <c r="J410" s="188"/>
    </row>
    <row r="411" spans="1:10" ht="18" customHeight="1">
      <c r="A411" s="143"/>
      <c r="B411" s="127"/>
      <c r="C411" s="108" t="s">
        <v>336</v>
      </c>
      <c r="D411" s="111">
        <f>SUM(D410/D409)*100</f>
        <v>9.792122538293215</v>
      </c>
      <c r="E411" s="111"/>
      <c r="F411" s="111"/>
      <c r="G411" s="111">
        <f>SUM(G410/G409)*100</f>
        <v>9.792122538293215</v>
      </c>
      <c r="H411" s="96"/>
      <c r="I411" s="115"/>
      <c r="J411" s="188"/>
    </row>
    <row r="412" spans="1:10" ht="16.5" customHeight="1">
      <c r="A412" s="143"/>
      <c r="B412" s="127"/>
      <c r="C412" s="109"/>
      <c r="D412" s="112"/>
      <c r="E412" s="112"/>
      <c r="F412" s="112"/>
      <c r="G412" s="112"/>
      <c r="H412" s="91"/>
      <c r="I412" s="115"/>
      <c r="J412" s="188"/>
    </row>
    <row r="413" spans="1:10" ht="18.75" customHeight="1">
      <c r="A413" s="143"/>
      <c r="B413" s="127"/>
      <c r="C413" s="109"/>
      <c r="D413" s="112"/>
      <c r="E413" s="112"/>
      <c r="F413" s="112"/>
      <c r="G413" s="112"/>
      <c r="H413" s="91"/>
      <c r="I413" s="115"/>
      <c r="J413" s="188"/>
    </row>
    <row r="414" spans="1:10" ht="231" customHeight="1" thickBot="1">
      <c r="A414" s="144"/>
      <c r="B414" s="135"/>
      <c r="C414" s="110"/>
      <c r="D414" s="113"/>
      <c r="E414" s="113"/>
      <c r="F414" s="113"/>
      <c r="G414" s="113"/>
      <c r="H414" s="92"/>
      <c r="I414" s="116"/>
      <c r="J414" s="189"/>
    </row>
    <row r="415" spans="1:10" ht="16.5" customHeight="1" thickBot="1">
      <c r="A415" s="142" t="s">
        <v>225</v>
      </c>
      <c r="B415" s="134" t="s">
        <v>221</v>
      </c>
      <c r="C415" s="38" t="s">
        <v>334</v>
      </c>
      <c r="D415" s="21">
        <f>SUM(E415+F415+G415+H415)</f>
        <v>10</v>
      </c>
      <c r="E415" s="11"/>
      <c r="F415" s="11"/>
      <c r="G415" s="23">
        <v>10</v>
      </c>
      <c r="H415" s="22"/>
      <c r="I415" s="115" t="s">
        <v>222</v>
      </c>
      <c r="J415" s="172" t="s">
        <v>1</v>
      </c>
    </row>
    <row r="416" spans="1:10" ht="16.5" customHeight="1" thickBot="1">
      <c r="A416" s="143"/>
      <c r="B416" s="127"/>
      <c r="C416" s="42" t="s">
        <v>335</v>
      </c>
      <c r="D416" s="21">
        <f>SUM(E416+F416+G416+H416)</f>
        <v>5.2</v>
      </c>
      <c r="E416" s="5"/>
      <c r="F416" s="5"/>
      <c r="G416" s="5">
        <v>5.2</v>
      </c>
      <c r="H416" s="18"/>
      <c r="I416" s="115"/>
      <c r="J416" s="173"/>
    </row>
    <row r="417" spans="1:10" ht="18.75" customHeight="1">
      <c r="A417" s="143"/>
      <c r="B417" s="127"/>
      <c r="C417" s="108" t="s">
        <v>336</v>
      </c>
      <c r="D417" s="111">
        <f>SUM(D416/D415)*100</f>
        <v>52</v>
      </c>
      <c r="E417" s="111"/>
      <c r="F417" s="111"/>
      <c r="G417" s="111">
        <f>SUM(G416/G415)*100</f>
        <v>52</v>
      </c>
      <c r="H417" s="111"/>
      <c r="I417" s="115"/>
      <c r="J417" s="173"/>
    </row>
    <row r="418" spans="1:10" ht="16.5" customHeight="1">
      <c r="A418" s="143"/>
      <c r="B418" s="127"/>
      <c r="C418" s="109"/>
      <c r="D418" s="112"/>
      <c r="E418" s="112"/>
      <c r="F418" s="112"/>
      <c r="G418" s="112"/>
      <c r="H418" s="112"/>
      <c r="I418" s="115"/>
      <c r="J418" s="173"/>
    </row>
    <row r="419" spans="1:10" ht="141" customHeight="1" thickBot="1">
      <c r="A419" s="143"/>
      <c r="B419" s="127"/>
      <c r="C419" s="109"/>
      <c r="D419" s="112"/>
      <c r="E419" s="112"/>
      <c r="F419" s="112"/>
      <c r="G419" s="112"/>
      <c r="H419" s="112"/>
      <c r="I419" s="115"/>
      <c r="J419" s="173"/>
    </row>
    <row r="420" spans="1:10" ht="6" customHeight="1" hidden="1" thickBot="1">
      <c r="A420" s="144"/>
      <c r="B420" s="135"/>
      <c r="C420" s="110"/>
      <c r="D420" s="113"/>
      <c r="E420" s="113"/>
      <c r="F420" s="113"/>
      <c r="G420" s="113"/>
      <c r="H420" s="113"/>
      <c r="I420" s="116"/>
      <c r="J420" s="174"/>
    </row>
    <row r="421" spans="1:10" ht="16.5" customHeight="1" thickBot="1">
      <c r="A421" s="161" t="s">
        <v>230</v>
      </c>
      <c r="B421" s="134" t="s">
        <v>300</v>
      </c>
      <c r="C421" s="38" t="s">
        <v>334</v>
      </c>
      <c r="D421" s="21"/>
      <c r="E421" s="11"/>
      <c r="F421" s="23"/>
      <c r="G421" s="15"/>
      <c r="H421" s="23"/>
      <c r="I421" s="114" t="s">
        <v>222</v>
      </c>
      <c r="J421" s="164" t="s">
        <v>341</v>
      </c>
    </row>
    <row r="422" spans="1:10" ht="15" customHeight="1" thickBot="1">
      <c r="A422" s="140"/>
      <c r="B422" s="127"/>
      <c r="C422" s="42" t="s">
        <v>335</v>
      </c>
      <c r="D422" s="21"/>
      <c r="E422" s="5"/>
      <c r="F422" s="5"/>
      <c r="G422" s="9"/>
      <c r="H422" s="18"/>
      <c r="I422" s="115"/>
      <c r="J422" s="165"/>
    </row>
    <row r="423" spans="1:10" ht="12" customHeight="1">
      <c r="A423" s="140"/>
      <c r="B423" s="127"/>
      <c r="C423" s="108" t="s">
        <v>336</v>
      </c>
      <c r="D423" s="49"/>
      <c r="E423" s="49"/>
      <c r="F423" s="49"/>
      <c r="G423" s="49"/>
      <c r="H423" s="49"/>
      <c r="I423" s="115"/>
      <c r="J423" s="165"/>
    </row>
    <row r="424" spans="1:10" ht="15.75" customHeight="1">
      <c r="A424" s="140"/>
      <c r="B424" s="127"/>
      <c r="C424" s="109"/>
      <c r="D424" s="50"/>
      <c r="E424" s="50"/>
      <c r="F424" s="50"/>
      <c r="G424" s="50"/>
      <c r="H424" s="50"/>
      <c r="I424" s="115"/>
      <c r="J424" s="165"/>
    </row>
    <row r="425" spans="1:10" ht="0.75" customHeight="1">
      <c r="A425" s="140"/>
      <c r="B425" s="127"/>
      <c r="C425" s="109"/>
      <c r="D425" s="50"/>
      <c r="E425" s="50"/>
      <c r="F425" s="50"/>
      <c r="G425" s="50"/>
      <c r="H425" s="50"/>
      <c r="I425" s="115"/>
      <c r="J425" s="165"/>
    </row>
    <row r="426" spans="1:10" ht="69.75" customHeight="1" thickBot="1">
      <c r="A426" s="200"/>
      <c r="B426" s="135"/>
      <c r="C426" s="110"/>
      <c r="D426" s="51"/>
      <c r="E426" s="51"/>
      <c r="F426" s="51"/>
      <c r="G426" s="51"/>
      <c r="H426" s="51"/>
      <c r="I426" s="116"/>
      <c r="J426" s="166"/>
    </row>
    <row r="427" spans="1:10" ht="15" customHeight="1" thickBot="1">
      <c r="A427" s="139" t="s">
        <v>231</v>
      </c>
      <c r="B427" s="134" t="s">
        <v>275</v>
      </c>
      <c r="C427" s="38" t="s">
        <v>334</v>
      </c>
      <c r="D427" s="21">
        <f>SUM(E427+F427+G427+H427)</f>
        <v>200</v>
      </c>
      <c r="E427" s="11"/>
      <c r="F427" s="11"/>
      <c r="G427" s="9"/>
      <c r="H427" s="22">
        <v>200</v>
      </c>
      <c r="I427" s="114" t="s">
        <v>223</v>
      </c>
      <c r="J427" s="172" t="s">
        <v>375</v>
      </c>
    </row>
    <row r="428" spans="1:10" ht="15" customHeight="1" thickBot="1">
      <c r="A428" s="140"/>
      <c r="B428" s="127"/>
      <c r="C428" s="42" t="s">
        <v>335</v>
      </c>
      <c r="D428" s="21">
        <f>SUM(E428+F428+G428+H428)</f>
        <v>138</v>
      </c>
      <c r="E428" s="5"/>
      <c r="F428" s="5"/>
      <c r="G428" s="5"/>
      <c r="H428" s="18">
        <v>138</v>
      </c>
      <c r="I428" s="115"/>
      <c r="J428" s="173"/>
    </row>
    <row r="429" spans="1:10" ht="15" customHeight="1">
      <c r="A429" s="140"/>
      <c r="B429" s="127"/>
      <c r="C429" s="108" t="s">
        <v>336</v>
      </c>
      <c r="D429" s="111">
        <f>SUM(D428/D427)*100</f>
        <v>69</v>
      </c>
      <c r="E429" s="111"/>
      <c r="F429" s="111"/>
      <c r="G429" s="111"/>
      <c r="H429" s="111">
        <f>SUM(H428/H427)*100</f>
        <v>69</v>
      </c>
      <c r="I429" s="115"/>
      <c r="J429" s="173"/>
    </row>
    <row r="430" spans="1:10" ht="13.5" customHeight="1">
      <c r="A430" s="140"/>
      <c r="B430" s="127"/>
      <c r="C430" s="109"/>
      <c r="D430" s="112"/>
      <c r="E430" s="112"/>
      <c r="F430" s="112"/>
      <c r="G430" s="112"/>
      <c r="H430" s="112"/>
      <c r="I430" s="115"/>
      <c r="J430" s="173"/>
    </row>
    <row r="431" spans="1:10" ht="15" customHeight="1">
      <c r="A431" s="140"/>
      <c r="B431" s="127"/>
      <c r="C431" s="109"/>
      <c r="D431" s="112"/>
      <c r="E431" s="112"/>
      <c r="F431" s="112"/>
      <c r="G431" s="112"/>
      <c r="H431" s="112"/>
      <c r="I431" s="115"/>
      <c r="J431" s="173"/>
    </row>
    <row r="432" spans="1:10" ht="69" customHeight="1" thickBot="1">
      <c r="A432" s="141"/>
      <c r="B432" s="135"/>
      <c r="C432" s="110"/>
      <c r="D432" s="113"/>
      <c r="E432" s="113"/>
      <c r="F432" s="113"/>
      <c r="G432" s="113"/>
      <c r="H432" s="113"/>
      <c r="I432" s="116"/>
      <c r="J432" s="174"/>
    </row>
    <row r="433" spans="1:10" ht="18.75" customHeight="1" thickBot="1">
      <c r="A433" s="204" t="s">
        <v>218</v>
      </c>
      <c r="B433" s="205"/>
      <c r="C433" s="205"/>
      <c r="D433" s="205"/>
      <c r="E433" s="205"/>
      <c r="F433" s="205"/>
      <c r="G433" s="205"/>
      <c r="H433" s="205"/>
      <c r="I433" s="205"/>
      <c r="J433" s="206"/>
    </row>
    <row r="434" spans="1:10" ht="20.25" customHeight="1" thickBot="1">
      <c r="A434" s="161" t="s">
        <v>232</v>
      </c>
      <c r="B434" s="134" t="s">
        <v>228</v>
      </c>
      <c r="C434" s="38" t="s">
        <v>334</v>
      </c>
      <c r="D434" s="21"/>
      <c r="E434" s="11"/>
      <c r="F434" s="11"/>
      <c r="G434" s="9"/>
      <c r="H434" s="15"/>
      <c r="I434" s="114" t="s">
        <v>112</v>
      </c>
      <c r="J434" s="99" t="s">
        <v>17</v>
      </c>
    </row>
    <row r="435" spans="1:10" ht="20.25" customHeight="1" thickBot="1">
      <c r="A435" s="140"/>
      <c r="B435" s="127"/>
      <c r="C435" s="42" t="s">
        <v>335</v>
      </c>
      <c r="D435" s="21">
        <f>SUM(E435+F435+G435+H435)</f>
        <v>6.9959999999999996</v>
      </c>
      <c r="E435" s="5">
        <f>SUM(E442)</f>
        <v>3</v>
      </c>
      <c r="F435" s="5">
        <f>SUM(F442)</f>
        <v>3.646</v>
      </c>
      <c r="G435" s="5">
        <f>SUM(G442)</f>
        <v>0.35</v>
      </c>
      <c r="H435" s="23"/>
      <c r="I435" s="115"/>
      <c r="J435" s="100"/>
    </row>
    <row r="436" spans="1:10" ht="20.25" customHeight="1">
      <c r="A436" s="140"/>
      <c r="B436" s="127"/>
      <c r="C436" s="108" t="s">
        <v>336</v>
      </c>
      <c r="D436" s="111"/>
      <c r="E436" s="111"/>
      <c r="F436" s="111"/>
      <c r="G436" s="111"/>
      <c r="H436" s="111"/>
      <c r="I436" s="115"/>
      <c r="J436" s="100"/>
    </row>
    <row r="437" spans="1:10" ht="20.25" customHeight="1">
      <c r="A437" s="140"/>
      <c r="B437" s="127"/>
      <c r="C437" s="109"/>
      <c r="D437" s="112"/>
      <c r="E437" s="112"/>
      <c r="F437" s="112"/>
      <c r="G437" s="112"/>
      <c r="H437" s="112"/>
      <c r="I437" s="115"/>
      <c r="J437" s="100"/>
    </row>
    <row r="438" spans="1:10" ht="20.25" customHeight="1">
      <c r="A438" s="140"/>
      <c r="B438" s="127"/>
      <c r="C438" s="109"/>
      <c r="D438" s="112"/>
      <c r="E438" s="112"/>
      <c r="F438" s="112"/>
      <c r="G438" s="112"/>
      <c r="H438" s="112"/>
      <c r="I438" s="115"/>
      <c r="J438" s="100"/>
    </row>
    <row r="439" spans="1:10" ht="58.5" customHeight="1" thickBot="1">
      <c r="A439" s="200"/>
      <c r="B439" s="135"/>
      <c r="C439" s="110"/>
      <c r="D439" s="113"/>
      <c r="E439" s="113"/>
      <c r="F439" s="113"/>
      <c r="G439" s="113"/>
      <c r="H439" s="113"/>
      <c r="I439" s="115"/>
      <c r="J439" s="100"/>
    </row>
    <row r="440" spans="1:10" ht="20.25" customHeight="1" thickBot="1">
      <c r="A440" s="57"/>
      <c r="B440" s="153" t="s">
        <v>315</v>
      </c>
      <c r="C440" s="154"/>
      <c r="D440" s="154"/>
      <c r="E440" s="154"/>
      <c r="F440" s="154"/>
      <c r="G440" s="154"/>
      <c r="H440" s="234"/>
      <c r="I440" s="115"/>
      <c r="J440" s="100"/>
    </row>
    <row r="441" spans="1:10" ht="24" customHeight="1" thickBot="1">
      <c r="A441" s="161" t="s">
        <v>307</v>
      </c>
      <c r="B441" s="134" t="s">
        <v>227</v>
      </c>
      <c r="C441" s="38" t="s">
        <v>334</v>
      </c>
      <c r="D441" s="21"/>
      <c r="E441" s="11"/>
      <c r="F441" s="23"/>
      <c r="G441" s="15"/>
      <c r="H441" s="23"/>
      <c r="I441" s="115"/>
      <c r="J441" s="100"/>
    </row>
    <row r="442" spans="1:10" ht="21" customHeight="1" thickBot="1">
      <c r="A442" s="140"/>
      <c r="B442" s="127"/>
      <c r="C442" s="42" t="s">
        <v>335</v>
      </c>
      <c r="D442" s="21">
        <f>SUM(E442+F442+G442+H442)</f>
        <v>6.9959999999999996</v>
      </c>
      <c r="E442" s="5">
        <v>3</v>
      </c>
      <c r="F442" s="23">
        <v>3.646</v>
      </c>
      <c r="G442" s="15">
        <v>0.35</v>
      </c>
      <c r="H442" s="23"/>
      <c r="I442" s="115"/>
      <c r="J442" s="100"/>
    </row>
    <row r="443" spans="1:10" ht="21" customHeight="1">
      <c r="A443" s="140"/>
      <c r="B443" s="127"/>
      <c r="C443" s="108" t="s">
        <v>336</v>
      </c>
      <c r="D443" s="111"/>
      <c r="E443" s="111"/>
      <c r="F443" s="111"/>
      <c r="G443" s="111"/>
      <c r="H443" s="111"/>
      <c r="I443" s="115"/>
      <c r="J443" s="100"/>
    </row>
    <row r="444" spans="1:10" ht="21" customHeight="1">
      <c r="A444" s="140"/>
      <c r="B444" s="127"/>
      <c r="C444" s="109"/>
      <c r="D444" s="112"/>
      <c r="E444" s="112"/>
      <c r="F444" s="112"/>
      <c r="G444" s="112"/>
      <c r="H444" s="112"/>
      <c r="I444" s="115"/>
      <c r="J444" s="100"/>
    </row>
    <row r="445" spans="1:10" ht="18.75" customHeight="1">
      <c r="A445" s="140"/>
      <c r="B445" s="127"/>
      <c r="C445" s="109"/>
      <c r="D445" s="112"/>
      <c r="E445" s="112"/>
      <c r="F445" s="112"/>
      <c r="G445" s="112"/>
      <c r="H445" s="112"/>
      <c r="I445" s="115"/>
      <c r="J445" s="100"/>
    </row>
    <row r="446" spans="1:10" ht="168.75" customHeight="1" thickBot="1">
      <c r="A446" s="141"/>
      <c r="B446" s="135"/>
      <c r="C446" s="110"/>
      <c r="D446" s="113"/>
      <c r="E446" s="113"/>
      <c r="F446" s="113"/>
      <c r="G446" s="113"/>
      <c r="H446" s="113"/>
      <c r="I446" s="116"/>
      <c r="J446" s="101"/>
    </row>
    <row r="447" spans="1:10" ht="21.75" customHeight="1" thickBot="1">
      <c r="A447" s="213" t="s">
        <v>256</v>
      </c>
      <c r="B447" s="210" t="s">
        <v>216</v>
      </c>
      <c r="C447" s="38" t="s">
        <v>334</v>
      </c>
      <c r="D447" s="19">
        <f>SUM(E447+F447+G447+H447)</f>
        <v>52.611</v>
      </c>
      <c r="E447" s="5"/>
      <c r="F447" s="6">
        <v>50.111</v>
      </c>
      <c r="G447" s="9">
        <v>2.5</v>
      </c>
      <c r="H447" s="16"/>
      <c r="I447" s="114" t="s">
        <v>124</v>
      </c>
      <c r="J447" s="172" t="s">
        <v>378</v>
      </c>
    </row>
    <row r="448" spans="1:10" ht="19.5" customHeight="1" thickBot="1">
      <c r="A448" s="208"/>
      <c r="B448" s="211"/>
      <c r="C448" s="42" t="s">
        <v>335</v>
      </c>
      <c r="D448" s="19">
        <f>SUM(E448+F448+G448+H448)</f>
        <v>47.3</v>
      </c>
      <c r="E448" s="5"/>
      <c r="F448" s="5">
        <v>44.9</v>
      </c>
      <c r="G448" s="5">
        <v>2.4</v>
      </c>
      <c r="H448" s="18"/>
      <c r="I448" s="115"/>
      <c r="J448" s="173"/>
    </row>
    <row r="449" spans="1:10" ht="16.5" customHeight="1">
      <c r="A449" s="208"/>
      <c r="B449" s="211"/>
      <c r="C449" s="108" t="s">
        <v>336</v>
      </c>
      <c r="D449" s="111">
        <f>SUM(D448/D447)*100</f>
        <v>89.90515291478968</v>
      </c>
      <c r="E449" s="111"/>
      <c r="F449" s="111">
        <f>SUM(F448/F447)*100</f>
        <v>89.60108558999022</v>
      </c>
      <c r="G449" s="111">
        <f>SUM(G448/G447)*100</f>
        <v>96</v>
      </c>
      <c r="H449" s="111"/>
      <c r="I449" s="115"/>
      <c r="J449" s="173"/>
    </row>
    <row r="450" spans="1:10" ht="21.75" customHeight="1">
      <c r="A450" s="208"/>
      <c r="B450" s="211"/>
      <c r="C450" s="109"/>
      <c r="D450" s="112"/>
      <c r="E450" s="112"/>
      <c r="F450" s="112"/>
      <c r="G450" s="112"/>
      <c r="H450" s="112"/>
      <c r="I450" s="115"/>
      <c r="J450" s="173"/>
    </row>
    <row r="451" spans="1:10" ht="24.75" customHeight="1">
      <c r="A451" s="208"/>
      <c r="B451" s="211"/>
      <c r="C451" s="109"/>
      <c r="D451" s="112"/>
      <c r="E451" s="112"/>
      <c r="F451" s="112"/>
      <c r="G451" s="112"/>
      <c r="H451" s="112"/>
      <c r="I451" s="115"/>
      <c r="J451" s="173"/>
    </row>
    <row r="452" spans="1:10" ht="55.5" customHeight="1" thickBot="1">
      <c r="A452" s="209"/>
      <c r="B452" s="212"/>
      <c r="C452" s="110"/>
      <c r="D452" s="113"/>
      <c r="E452" s="113"/>
      <c r="F452" s="113"/>
      <c r="G452" s="113"/>
      <c r="H452" s="113"/>
      <c r="I452" s="116"/>
      <c r="J452" s="174"/>
    </row>
    <row r="453" spans="1:10" ht="19.5" customHeight="1" thickBot="1">
      <c r="A453" s="207" t="s">
        <v>257</v>
      </c>
      <c r="B453" s="210" t="s">
        <v>217</v>
      </c>
      <c r="C453" s="38" t="s">
        <v>334</v>
      </c>
      <c r="D453" s="19">
        <f>SUM(E453+F453+G453+H453)</f>
        <v>65</v>
      </c>
      <c r="E453" s="5"/>
      <c r="F453" s="5">
        <v>50</v>
      </c>
      <c r="G453" s="9">
        <v>15</v>
      </c>
      <c r="H453" s="16"/>
      <c r="I453" s="114" t="s">
        <v>124</v>
      </c>
      <c r="J453" s="172" t="s">
        <v>377</v>
      </c>
    </row>
    <row r="454" spans="1:10" ht="21.75" customHeight="1" thickBot="1">
      <c r="A454" s="208"/>
      <c r="B454" s="211"/>
      <c r="C454" s="42" t="s">
        <v>335</v>
      </c>
      <c r="D454" s="19">
        <f>SUM(E454+F454+G454+H454)</f>
        <v>15.442</v>
      </c>
      <c r="E454" s="5"/>
      <c r="F454" s="5">
        <v>5.4</v>
      </c>
      <c r="G454" s="5">
        <v>10.042</v>
      </c>
      <c r="H454" s="18"/>
      <c r="I454" s="115"/>
      <c r="J454" s="173"/>
    </row>
    <row r="455" spans="1:10" ht="16.5" customHeight="1">
      <c r="A455" s="208"/>
      <c r="B455" s="211"/>
      <c r="C455" s="108" t="s">
        <v>336</v>
      </c>
      <c r="D455" s="111">
        <f>SUM(D454/D453)*100</f>
        <v>23.75692307692308</v>
      </c>
      <c r="E455" s="111"/>
      <c r="F455" s="111">
        <f>SUM(F454/F453)*100</f>
        <v>10.8</v>
      </c>
      <c r="G455" s="111">
        <f>SUM(G454/G453)*100</f>
        <v>66.94666666666666</v>
      </c>
      <c r="H455" s="111"/>
      <c r="I455" s="115"/>
      <c r="J455" s="173"/>
    </row>
    <row r="456" spans="1:10" ht="23.25" customHeight="1">
      <c r="A456" s="208"/>
      <c r="B456" s="211"/>
      <c r="C456" s="109"/>
      <c r="D456" s="112"/>
      <c r="E456" s="112"/>
      <c r="F456" s="112"/>
      <c r="G456" s="112"/>
      <c r="H456" s="112"/>
      <c r="I456" s="115"/>
      <c r="J456" s="173"/>
    </row>
    <row r="457" spans="1:10" ht="25.5" customHeight="1">
      <c r="A457" s="208"/>
      <c r="B457" s="211"/>
      <c r="C457" s="109"/>
      <c r="D457" s="112"/>
      <c r="E457" s="112"/>
      <c r="F457" s="112"/>
      <c r="G457" s="112"/>
      <c r="H457" s="112"/>
      <c r="I457" s="115"/>
      <c r="J457" s="173"/>
    </row>
    <row r="458" spans="1:10" ht="63.75" customHeight="1" thickBot="1">
      <c r="A458" s="209"/>
      <c r="B458" s="212"/>
      <c r="C458" s="110"/>
      <c r="D458" s="113"/>
      <c r="E458" s="113"/>
      <c r="F458" s="113"/>
      <c r="G458" s="113"/>
      <c r="H458" s="113"/>
      <c r="I458" s="116"/>
      <c r="J458" s="174"/>
    </row>
    <row r="459" spans="1:10" ht="24" customHeight="1" thickBot="1">
      <c r="A459" s="142"/>
      <c r="B459" s="274" t="s">
        <v>229</v>
      </c>
      <c r="C459" s="74" t="s">
        <v>334</v>
      </c>
      <c r="D459" s="26">
        <f>SUM(E459+F459+G459+H459)</f>
        <v>1649.786</v>
      </c>
      <c r="E459" s="27">
        <f>SUM(E302+E308+E327+E333+E352+E365+E371+E377+E383+E402+E415+E421+E427+E434+E447+E453)</f>
        <v>79.40899999999999</v>
      </c>
      <c r="F459" s="27">
        <f>SUM(F302+F308+F327+F333+F352+F365+F371+F377+F383+F402+F415+F421+F427+F434+F447+F453)</f>
        <v>158.71699999999998</v>
      </c>
      <c r="G459" s="27">
        <f>SUM(G302+G308+G327+G333+G352+G365+G371+G377+G383+G402+G415+G421+G427+G434+G447+G453)</f>
        <v>128.061</v>
      </c>
      <c r="H459" s="27">
        <f>SUM(H302+H308+H327+H333+H352+H365+H371+H377+H383+H402+H415+H421+H427+H434+H447+H453)</f>
        <v>1283.599</v>
      </c>
      <c r="I459" s="161"/>
      <c r="J459" s="201"/>
    </row>
    <row r="460" spans="1:10" ht="30" customHeight="1" thickBot="1">
      <c r="A460" s="143"/>
      <c r="B460" s="272"/>
      <c r="C460" s="75" t="s">
        <v>335</v>
      </c>
      <c r="D460" s="26">
        <f>SUM(E460+F460+G460+H460)</f>
        <v>396.47299999999996</v>
      </c>
      <c r="E460" s="27">
        <f>SUM(E303+E309+E328+E334+E353+E366+E372+E378+E384+E403+E416+E422+E428+E435+E448+E454)</f>
        <v>36.612</v>
      </c>
      <c r="F460" s="27">
        <f>SUM(F303+F309+F328+F334+F353+F366+F372+F378+F384+F403+F416+F422+F428+F435+F448+F454)</f>
        <v>129.446</v>
      </c>
      <c r="G460" s="27">
        <f>SUM(G303+G309+G328+G334+G353+G366+G372+G378+G384+G403+G422+G428+G435+G448+G454)</f>
        <v>37.943</v>
      </c>
      <c r="H460" s="27">
        <f>SUM(H303+H309+H328+H334+H353+H366+H372+H378+H384+H403+H416+H422+H428+H435+H448+H454)</f>
        <v>192.472</v>
      </c>
      <c r="I460" s="140"/>
      <c r="J460" s="202"/>
    </row>
    <row r="461" spans="1:10" ht="24" customHeight="1">
      <c r="A461" s="143"/>
      <c r="B461" s="272"/>
      <c r="C461" s="102" t="s">
        <v>336</v>
      </c>
      <c r="D461" s="105">
        <f>SUM(D460/D459)*100</f>
        <v>24.031783516165124</v>
      </c>
      <c r="E461" s="105">
        <f>SUM(E460/E459)*100</f>
        <v>46.10560515810551</v>
      </c>
      <c r="F461" s="105">
        <f>SUM(F460/F459)*100</f>
        <v>81.55774113674025</v>
      </c>
      <c r="G461" s="105">
        <f>SUM(G460/G459)*100</f>
        <v>29.628848751766736</v>
      </c>
      <c r="H461" s="105">
        <f>SUM(H460/H459)*100</f>
        <v>14.994714081266814</v>
      </c>
      <c r="I461" s="140"/>
      <c r="J461" s="202"/>
    </row>
    <row r="462" spans="1:10" ht="27" customHeight="1">
      <c r="A462" s="143"/>
      <c r="B462" s="272"/>
      <c r="C462" s="103"/>
      <c r="D462" s="106"/>
      <c r="E462" s="106"/>
      <c r="F462" s="106"/>
      <c r="G462" s="106"/>
      <c r="H462" s="106"/>
      <c r="I462" s="140"/>
      <c r="J462" s="202"/>
    </row>
    <row r="463" spans="1:10" ht="16.5" customHeight="1">
      <c r="A463" s="143"/>
      <c r="B463" s="272"/>
      <c r="C463" s="103"/>
      <c r="D463" s="106"/>
      <c r="E463" s="106"/>
      <c r="F463" s="106"/>
      <c r="G463" s="106"/>
      <c r="H463" s="106"/>
      <c r="I463" s="140"/>
      <c r="J463" s="202"/>
    </row>
    <row r="464" spans="1:10" ht="25.5" customHeight="1" thickBot="1">
      <c r="A464" s="144"/>
      <c r="B464" s="296"/>
      <c r="C464" s="104"/>
      <c r="D464" s="107"/>
      <c r="E464" s="107"/>
      <c r="F464" s="107"/>
      <c r="G464" s="107"/>
      <c r="H464" s="107"/>
      <c r="I464" s="200"/>
      <c r="J464" s="203"/>
    </row>
    <row r="465" spans="1:10" ht="25.5" customHeight="1" thickBot="1">
      <c r="A465" s="136" t="s">
        <v>317</v>
      </c>
      <c r="B465" s="137"/>
      <c r="C465" s="137"/>
      <c r="D465" s="137"/>
      <c r="E465" s="137"/>
      <c r="F465" s="137"/>
      <c r="G465" s="137"/>
      <c r="H465" s="137"/>
      <c r="I465" s="137"/>
      <c r="J465" s="138"/>
    </row>
    <row r="466" spans="1:10" ht="19.5" customHeight="1" thickBot="1">
      <c r="A466" s="136" t="s">
        <v>233</v>
      </c>
      <c r="B466" s="137"/>
      <c r="C466" s="137"/>
      <c r="D466" s="137"/>
      <c r="E466" s="137"/>
      <c r="F466" s="137"/>
      <c r="G466" s="137"/>
      <c r="H466" s="137"/>
      <c r="I466" s="137"/>
      <c r="J466" s="138"/>
    </row>
    <row r="467" spans="1:10" ht="15.75" customHeight="1" thickBot="1">
      <c r="A467" s="161" t="s">
        <v>265</v>
      </c>
      <c r="B467" s="148" t="s">
        <v>234</v>
      </c>
      <c r="C467" s="38" t="s">
        <v>334</v>
      </c>
      <c r="D467" s="19">
        <f>SUM(E467+F467+G467+H467)</f>
        <v>1.042</v>
      </c>
      <c r="E467" s="5"/>
      <c r="F467" s="9"/>
      <c r="G467" s="17">
        <v>1.042</v>
      </c>
      <c r="H467" s="9"/>
      <c r="I467" s="114" t="s">
        <v>122</v>
      </c>
      <c r="J467" s="150" t="s">
        <v>7</v>
      </c>
    </row>
    <row r="468" spans="1:10" ht="23.25" customHeight="1" thickBot="1">
      <c r="A468" s="140"/>
      <c r="B468" s="149"/>
      <c r="C468" s="42" t="s">
        <v>335</v>
      </c>
      <c r="D468" s="19">
        <f>SUM(E468+F468+G468+H468)</f>
        <v>1.031</v>
      </c>
      <c r="E468" s="5"/>
      <c r="F468" s="5"/>
      <c r="G468" s="5">
        <v>1.031</v>
      </c>
      <c r="H468" s="18"/>
      <c r="I468" s="115"/>
      <c r="J468" s="151"/>
    </row>
    <row r="469" spans="1:10" ht="24" customHeight="1">
      <c r="A469" s="140"/>
      <c r="B469" s="149"/>
      <c r="C469" s="108" t="s">
        <v>336</v>
      </c>
      <c r="D469" s="111">
        <f>SUM(D468/D467)*100</f>
        <v>98.94433781190018</v>
      </c>
      <c r="E469" s="111"/>
      <c r="F469" s="111"/>
      <c r="G469" s="111">
        <f>SUM(G468/G467)*100</f>
        <v>98.94433781190018</v>
      </c>
      <c r="H469" s="111"/>
      <c r="I469" s="115"/>
      <c r="J469" s="151"/>
    </row>
    <row r="470" spans="1:10" ht="22.5" customHeight="1">
      <c r="A470" s="140"/>
      <c r="B470" s="149"/>
      <c r="C470" s="109"/>
      <c r="D470" s="112"/>
      <c r="E470" s="112"/>
      <c r="F470" s="112"/>
      <c r="G470" s="112"/>
      <c r="H470" s="112"/>
      <c r="I470" s="115"/>
      <c r="J470" s="151"/>
    </row>
    <row r="471" spans="1:10" ht="22.5" customHeight="1">
      <c r="A471" s="140"/>
      <c r="B471" s="149"/>
      <c r="C471" s="109"/>
      <c r="D471" s="112"/>
      <c r="E471" s="112"/>
      <c r="F471" s="112"/>
      <c r="G471" s="112"/>
      <c r="H471" s="112"/>
      <c r="I471" s="115"/>
      <c r="J471" s="151"/>
    </row>
    <row r="472" spans="1:10" ht="75.75" customHeight="1" thickBot="1">
      <c r="A472" s="140"/>
      <c r="B472" s="149"/>
      <c r="C472" s="109"/>
      <c r="D472" s="112"/>
      <c r="E472" s="112"/>
      <c r="F472" s="112"/>
      <c r="G472" s="112"/>
      <c r="H472" s="112"/>
      <c r="I472" s="115"/>
      <c r="J472" s="151"/>
    </row>
    <row r="473" spans="1:10" ht="16.5" customHeight="1" thickBot="1">
      <c r="A473" s="142" t="s">
        <v>268</v>
      </c>
      <c r="B473" s="148" t="s">
        <v>235</v>
      </c>
      <c r="C473" s="38" t="s">
        <v>334</v>
      </c>
      <c r="D473" s="21">
        <f>SUM(E473+F473+G473+H473)</f>
        <v>0.517</v>
      </c>
      <c r="E473" s="11"/>
      <c r="F473" s="23"/>
      <c r="G473" s="16">
        <v>0.517</v>
      </c>
      <c r="H473" s="15"/>
      <c r="I473" s="90" t="s">
        <v>123</v>
      </c>
      <c r="J473" s="194" t="s">
        <v>34</v>
      </c>
    </row>
    <row r="474" spans="1:10" ht="16.5" customHeight="1" thickBot="1">
      <c r="A474" s="143"/>
      <c r="B474" s="149"/>
      <c r="C474" s="42" t="s">
        <v>335</v>
      </c>
      <c r="D474" s="19">
        <f>SUM(E474+F474+G474+H474)</f>
        <v>2.938</v>
      </c>
      <c r="E474" s="5"/>
      <c r="F474" s="5"/>
      <c r="G474" s="9">
        <v>2.938</v>
      </c>
      <c r="H474" s="24"/>
      <c r="I474" s="97"/>
      <c r="J474" s="195"/>
    </row>
    <row r="475" spans="1:10" ht="23.25" customHeight="1">
      <c r="A475" s="143"/>
      <c r="B475" s="149"/>
      <c r="C475" s="108" t="s">
        <v>336</v>
      </c>
      <c r="D475" s="111">
        <f>SUM(D474/D473)*100</f>
        <v>568.2785299806577</v>
      </c>
      <c r="E475" s="111"/>
      <c r="F475" s="111"/>
      <c r="G475" s="111">
        <f>SUM(G474/G473)*100</f>
        <v>568.2785299806577</v>
      </c>
      <c r="H475" s="111"/>
      <c r="I475" s="97"/>
      <c r="J475" s="195"/>
    </row>
    <row r="476" spans="1:10" ht="19.5" customHeight="1">
      <c r="A476" s="143"/>
      <c r="B476" s="149"/>
      <c r="C476" s="109"/>
      <c r="D476" s="112"/>
      <c r="E476" s="112"/>
      <c r="F476" s="112"/>
      <c r="G476" s="112"/>
      <c r="H476" s="112"/>
      <c r="I476" s="97"/>
      <c r="J476" s="195"/>
    </row>
    <row r="477" spans="1:10" ht="31.5" customHeight="1">
      <c r="A477" s="143"/>
      <c r="B477" s="149"/>
      <c r="C477" s="109"/>
      <c r="D477" s="112"/>
      <c r="E477" s="112"/>
      <c r="F477" s="112"/>
      <c r="G477" s="112"/>
      <c r="H477" s="112"/>
      <c r="I477" s="97"/>
      <c r="J477" s="195"/>
    </row>
    <row r="478" spans="1:10" ht="150" customHeight="1" thickBot="1">
      <c r="A478" s="144"/>
      <c r="B478" s="162"/>
      <c r="C478" s="110"/>
      <c r="D478" s="113"/>
      <c r="E478" s="113"/>
      <c r="F478" s="113"/>
      <c r="G478" s="113"/>
      <c r="H478" s="113"/>
      <c r="I478" s="98"/>
      <c r="J478" s="196"/>
    </row>
    <row r="479" spans="1:10" ht="16.5" customHeight="1" thickBot="1">
      <c r="A479" s="142" t="s">
        <v>267</v>
      </c>
      <c r="B479" s="148" t="s">
        <v>9</v>
      </c>
      <c r="C479" s="38" t="s">
        <v>334</v>
      </c>
      <c r="D479" s="21">
        <f>SUM(E479+F479+G479+H479)</f>
        <v>4.199999999999999</v>
      </c>
      <c r="E479" s="11">
        <v>1.5</v>
      </c>
      <c r="F479" s="23">
        <v>0.4</v>
      </c>
      <c r="G479" s="15">
        <v>0.3</v>
      </c>
      <c r="H479" s="23">
        <v>2</v>
      </c>
      <c r="I479" s="114" t="s">
        <v>113</v>
      </c>
      <c r="J479" s="197" t="s">
        <v>31</v>
      </c>
    </row>
    <row r="480" spans="1:10" ht="16.5" customHeight="1" thickBot="1">
      <c r="A480" s="143"/>
      <c r="B480" s="149"/>
      <c r="C480" s="42" t="s">
        <v>335</v>
      </c>
      <c r="D480" s="21">
        <f>SUM(E480+F480+G480+H480)</f>
        <v>10.694</v>
      </c>
      <c r="E480" s="5">
        <v>4.857</v>
      </c>
      <c r="F480" s="5">
        <v>0.767</v>
      </c>
      <c r="G480" s="5">
        <v>0.25</v>
      </c>
      <c r="H480" s="18">
        <v>4.82</v>
      </c>
      <c r="I480" s="115"/>
      <c r="J480" s="198"/>
    </row>
    <row r="481" spans="1:10" ht="16.5" customHeight="1">
      <c r="A481" s="143"/>
      <c r="B481" s="149"/>
      <c r="C481" s="108" t="s">
        <v>336</v>
      </c>
      <c r="D481" s="111">
        <f>SUM(D480/D479)*100</f>
        <v>254.6190476190477</v>
      </c>
      <c r="E481" s="111">
        <f>SUM(E480/E479)*100</f>
        <v>323.8</v>
      </c>
      <c r="F481" s="111">
        <f>SUM(F480/F479)*100</f>
        <v>191.75</v>
      </c>
      <c r="G481" s="111">
        <f>SUM(G480/G479)*100</f>
        <v>83.33333333333334</v>
      </c>
      <c r="H481" s="111">
        <f>SUM(H480/H479)*100</f>
        <v>241</v>
      </c>
      <c r="I481" s="115"/>
      <c r="J481" s="198"/>
    </row>
    <row r="482" spans="1:10" ht="16.5" customHeight="1">
      <c r="A482" s="143"/>
      <c r="B482" s="149"/>
      <c r="C482" s="109"/>
      <c r="D482" s="112"/>
      <c r="E482" s="112"/>
      <c r="F482" s="112"/>
      <c r="G482" s="112"/>
      <c r="H482" s="112"/>
      <c r="I482" s="115"/>
      <c r="J482" s="198"/>
    </row>
    <row r="483" spans="1:10" ht="16.5" customHeight="1">
      <c r="A483" s="143"/>
      <c r="B483" s="149"/>
      <c r="C483" s="109"/>
      <c r="D483" s="112"/>
      <c r="E483" s="112"/>
      <c r="F483" s="112"/>
      <c r="G483" s="112"/>
      <c r="H483" s="112"/>
      <c r="I483" s="115"/>
      <c r="J483" s="198"/>
    </row>
    <row r="484" spans="1:10" ht="397.5" customHeight="1" thickBot="1">
      <c r="A484" s="144"/>
      <c r="B484" s="162"/>
      <c r="C484" s="110"/>
      <c r="D484" s="113"/>
      <c r="E484" s="113"/>
      <c r="F484" s="113"/>
      <c r="G484" s="113"/>
      <c r="H484" s="113"/>
      <c r="I484" s="116"/>
      <c r="J484" s="199"/>
    </row>
    <row r="485" spans="1:10" ht="21" customHeight="1" thickBot="1">
      <c r="A485" s="142" t="s">
        <v>272</v>
      </c>
      <c r="B485" s="148" t="s">
        <v>258</v>
      </c>
      <c r="C485" s="38" t="s">
        <v>334</v>
      </c>
      <c r="D485" s="21">
        <f>SUM(E485+F485+G485+H485)</f>
        <v>0.55</v>
      </c>
      <c r="E485" s="11"/>
      <c r="F485" s="23">
        <v>0.55</v>
      </c>
      <c r="G485" s="15"/>
      <c r="H485" s="23"/>
      <c r="I485" s="114"/>
      <c r="J485" s="172" t="s">
        <v>10</v>
      </c>
    </row>
    <row r="486" spans="1:10" ht="17.25" customHeight="1" thickBot="1">
      <c r="A486" s="143"/>
      <c r="B486" s="149"/>
      <c r="C486" s="42" t="s">
        <v>335</v>
      </c>
      <c r="D486" s="21">
        <f>SUM(E486+F486+G486+H486)</f>
        <v>0.426</v>
      </c>
      <c r="E486" s="5"/>
      <c r="F486" s="5">
        <v>0.309</v>
      </c>
      <c r="G486" s="5"/>
      <c r="H486" s="18">
        <v>0.117</v>
      </c>
      <c r="I486" s="115"/>
      <c r="J486" s="173"/>
    </row>
    <row r="487" spans="1:10" ht="16.5" customHeight="1">
      <c r="A487" s="143"/>
      <c r="B487" s="149"/>
      <c r="C487" s="108" t="s">
        <v>336</v>
      </c>
      <c r="D487" s="111">
        <f>SUM(D486/D485)*100</f>
        <v>77.45454545454544</v>
      </c>
      <c r="E487" s="111"/>
      <c r="F487" s="111">
        <f>SUM(F486/F485)*100</f>
        <v>56.18181818181818</v>
      </c>
      <c r="G487" s="111"/>
      <c r="H487" s="111"/>
      <c r="I487" s="115"/>
      <c r="J487" s="173"/>
    </row>
    <row r="488" spans="1:10" ht="16.5" customHeight="1">
      <c r="A488" s="143"/>
      <c r="B488" s="149"/>
      <c r="C488" s="109"/>
      <c r="D488" s="112"/>
      <c r="E488" s="112"/>
      <c r="F488" s="112"/>
      <c r="G488" s="112"/>
      <c r="H488" s="112"/>
      <c r="I488" s="115"/>
      <c r="J488" s="173"/>
    </row>
    <row r="489" spans="1:10" ht="16.5" customHeight="1">
      <c r="A489" s="143"/>
      <c r="B489" s="149"/>
      <c r="C489" s="109"/>
      <c r="D489" s="112"/>
      <c r="E489" s="112"/>
      <c r="F489" s="112"/>
      <c r="G489" s="112"/>
      <c r="H489" s="112"/>
      <c r="I489" s="115"/>
      <c r="J489" s="173"/>
    </row>
    <row r="490" spans="1:10" ht="396.75" customHeight="1" thickBot="1">
      <c r="A490" s="144"/>
      <c r="B490" s="162"/>
      <c r="C490" s="110"/>
      <c r="D490" s="113"/>
      <c r="E490" s="113"/>
      <c r="F490" s="113"/>
      <c r="G490" s="113"/>
      <c r="H490" s="113"/>
      <c r="I490" s="116"/>
      <c r="J490" s="174"/>
    </row>
    <row r="491" spans="1:10" ht="16.5" customHeight="1" thickBot="1">
      <c r="A491" s="142" t="s">
        <v>274</v>
      </c>
      <c r="B491" s="148" t="s">
        <v>264</v>
      </c>
      <c r="C491" s="38" t="s">
        <v>334</v>
      </c>
      <c r="D491" s="21">
        <f>SUM(E491+F491+G491+H491)</f>
        <v>1.049</v>
      </c>
      <c r="E491" s="11"/>
      <c r="F491" s="23">
        <v>1.049</v>
      </c>
      <c r="G491" s="15"/>
      <c r="H491" s="23"/>
      <c r="I491" s="114"/>
      <c r="J491" s="172" t="s">
        <v>11</v>
      </c>
    </row>
    <row r="492" spans="1:10" ht="16.5" customHeight="1" thickBot="1">
      <c r="A492" s="143"/>
      <c r="B492" s="149"/>
      <c r="C492" s="42" t="s">
        <v>335</v>
      </c>
      <c r="D492" s="21">
        <f>SUM(E492+F492+G492+H492)</f>
        <v>0.895</v>
      </c>
      <c r="E492" s="5"/>
      <c r="F492" s="5">
        <v>0.895</v>
      </c>
      <c r="G492" s="5"/>
      <c r="H492" s="18"/>
      <c r="I492" s="115"/>
      <c r="J492" s="173"/>
    </row>
    <row r="493" spans="1:10" ht="16.5" customHeight="1">
      <c r="A493" s="143"/>
      <c r="B493" s="149"/>
      <c r="C493" s="108" t="s">
        <v>336</v>
      </c>
      <c r="D493" s="111">
        <f>SUM(D492/D491)*100</f>
        <v>85.31935176358438</v>
      </c>
      <c r="E493" s="111"/>
      <c r="F493" s="111">
        <f>SUM(F492/F491)*100</f>
        <v>85.31935176358438</v>
      </c>
      <c r="G493" s="111"/>
      <c r="H493" s="111"/>
      <c r="I493" s="115"/>
      <c r="J493" s="173"/>
    </row>
    <row r="494" spans="1:10" ht="16.5" customHeight="1">
      <c r="A494" s="143"/>
      <c r="B494" s="149"/>
      <c r="C494" s="109"/>
      <c r="D494" s="112"/>
      <c r="E494" s="112"/>
      <c r="F494" s="112"/>
      <c r="G494" s="112"/>
      <c r="H494" s="112"/>
      <c r="I494" s="115"/>
      <c r="J494" s="173"/>
    </row>
    <row r="495" spans="1:10" ht="16.5" customHeight="1">
      <c r="A495" s="143"/>
      <c r="B495" s="149"/>
      <c r="C495" s="109"/>
      <c r="D495" s="112"/>
      <c r="E495" s="112"/>
      <c r="F495" s="112"/>
      <c r="G495" s="112"/>
      <c r="H495" s="112"/>
      <c r="I495" s="115"/>
      <c r="J495" s="173"/>
    </row>
    <row r="496" spans="1:10" ht="13.5" customHeight="1" thickBot="1">
      <c r="A496" s="144"/>
      <c r="B496" s="162"/>
      <c r="C496" s="110"/>
      <c r="D496" s="113"/>
      <c r="E496" s="113"/>
      <c r="F496" s="113"/>
      <c r="G496" s="113"/>
      <c r="H496" s="113"/>
      <c r="I496" s="116"/>
      <c r="J496" s="174"/>
    </row>
    <row r="497" spans="1:10" ht="39" customHeight="1" thickBot="1">
      <c r="A497" s="136" t="s">
        <v>249</v>
      </c>
      <c r="B497" s="137"/>
      <c r="C497" s="137"/>
      <c r="D497" s="137"/>
      <c r="E497" s="137"/>
      <c r="F497" s="137"/>
      <c r="G497" s="137"/>
      <c r="H497" s="137"/>
      <c r="I497" s="137"/>
      <c r="J497" s="138"/>
    </row>
    <row r="498" spans="1:10" ht="16.5" customHeight="1" thickBot="1">
      <c r="A498" s="142" t="s">
        <v>236</v>
      </c>
      <c r="B498" s="148" t="s">
        <v>266</v>
      </c>
      <c r="C498" s="38" t="s">
        <v>334</v>
      </c>
      <c r="D498" s="21">
        <f>SUM(E498+F498+G498+H498)</f>
        <v>5</v>
      </c>
      <c r="E498" s="73"/>
      <c r="F498" s="73"/>
      <c r="G498" s="72"/>
      <c r="H498" s="29">
        <v>5</v>
      </c>
      <c r="I498" s="123" t="s">
        <v>114</v>
      </c>
      <c r="J498" s="193" t="s">
        <v>12</v>
      </c>
    </row>
    <row r="499" spans="1:10" ht="24.75" customHeight="1" thickBot="1">
      <c r="A499" s="143"/>
      <c r="B499" s="149"/>
      <c r="C499" s="42" t="s">
        <v>335</v>
      </c>
      <c r="D499" s="21"/>
      <c r="E499" s="44"/>
      <c r="F499" s="6"/>
      <c r="G499" s="6"/>
      <c r="H499" s="5"/>
      <c r="I499" s="124"/>
      <c r="J499" s="191"/>
    </row>
    <row r="500" spans="1:10" ht="16.5" customHeight="1">
      <c r="A500" s="143"/>
      <c r="B500" s="149"/>
      <c r="C500" s="108" t="s">
        <v>336</v>
      </c>
      <c r="D500" s="111"/>
      <c r="E500" s="111"/>
      <c r="F500" s="111"/>
      <c r="G500" s="111"/>
      <c r="H500" s="111">
        <f>SUM(H499/H498)*100</f>
        <v>0</v>
      </c>
      <c r="I500" s="124"/>
      <c r="J500" s="191"/>
    </row>
    <row r="501" spans="1:10" ht="16.5" customHeight="1">
      <c r="A501" s="143"/>
      <c r="B501" s="149"/>
      <c r="C501" s="109"/>
      <c r="D501" s="112"/>
      <c r="E501" s="112"/>
      <c r="F501" s="112"/>
      <c r="G501" s="112"/>
      <c r="H501" s="112"/>
      <c r="I501" s="124"/>
      <c r="J501" s="191"/>
    </row>
    <row r="502" spans="1:10" ht="15" customHeight="1" thickBot="1">
      <c r="A502" s="143"/>
      <c r="B502" s="149"/>
      <c r="C502" s="109"/>
      <c r="D502" s="112"/>
      <c r="E502" s="112"/>
      <c r="F502" s="112"/>
      <c r="G502" s="112"/>
      <c r="H502" s="112"/>
      <c r="I502" s="124"/>
      <c r="J502" s="191"/>
    </row>
    <row r="503" spans="1:10" ht="13.5" hidden="1" thickBot="1">
      <c r="A503" s="144"/>
      <c r="B503" s="162"/>
      <c r="C503" s="110"/>
      <c r="D503" s="113"/>
      <c r="E503" s="113"/>
      <c r="F503" s="113"/>
      <c r="G503" s="113"/>
      <c r="H503" s="113"/>
      <c r="I503" s="130"/>
      <c r="J503" s="192"/>
    </row>
    <row r="504" spans="1:10" ht="16.5" customHeight="1" thickBot="1">
      <c r="A504" s="142" t="s">
        <v>239</v>
      </c>
      <c r="B504" s="148" t="s">
        <v>269</v>
      </c>
      <c r="C504" s="38" t="s">
        <v>334</v>
      </c>
      <c r="D504" s="21">
        <f>SUM(E504+F504+G504+H504)</f>
        <v>0.2</v>
      </c>
      <c r="E504" s="73"/>
      <c r="F504" s="73"/>
      <c r="G504" s="72"/>
      <c r="H504" s="29">
        <v>0.2</v>
      </c>
      <c r="I504" s="129" t="s">
        <v>115</v>
      </c>
      <c r="J504" s="190" t="s">
        <v>13</v>
      </c>
    </row>
    <row r="505" spans="1:10" ht="16.5" customHeight="1" thickBot="1">
      <c r="A505" s="143"/>
      <c r="B505" s="149"/>
      <c r="C505" s="42" t="s">
        <v>335</v>
      </c>
      <c r="D505" s="21">
        <f>SUM(E505+F505+G505+H505)</f>
        <v>0.2</v>
      </c>
      <c r="E505" s="44"/>
      <c r="F505" s="6"/>
      <c r="G505" s="6"/>
      <c r="H505" s="29">
        <v>0.2</v>
      </c>
      <c r="I505" s="124"/>
      <c r="J505" s="191"/>
    </row>
    <row r="506" spans="1:10" ht="16.5" customHeight="1">
      <c r="A506" s="143"/>
      <c r="B506" s="149"/>
      <c r="C506" s="108" t="s">
        <v>336</v>
      </c>
      <c r="D506" s="111">
        <f>SUM(D505/D504)*100</f>
        <v>100</v>
      </c>
      <c r="E506" s="111"/>
      <c r="F506" s="111"/>
      <c r="G506" s="111"/>
      <c r="H506" s="111">
        <f>SUM(H505/H504)*100</f>
        <v>100</v>
      </c>
      <c r="I506" s="124"/>
      <c r="J506" s="191"/>
    </row>
    <row r="507" spans="1:10" ht="16.5" customHeight="1">
      <c r="A507" s="143"/>
      <c r="B507" s="149"/>
      <c r="C507" s="109"/>
      <c r="D507" s="112"/>
      <c r="E507" s="112"/>
      <c r="F507" s="112"/>
      <c r="G507" s="112"/>
      <c r="H507" s="112"/>
      <c r="I507" s="124"/>
      <c r="J507" s="191"/>
    </row>
    <row r="508" spans="1:10" ht="15.75" customHeight="1" thickBot="1">
      <c r="A508" s="143"/>
      <c r="B508" s="149"/>
      <c r="C508" s="109"/>
      <c r="D508" s="112"/>
      <c r="E508" s="112"/>
      <c r="F508" s="112"/>
      <c r="G508" s="112"/>
      <c r="H508" s="112"/>
      <c r="I508" s="124"/>
      <c r="J508" s="191"/>
    </row>
    <row r="509" spans="1:10" ht="13.5" hidden="1" thickBot="1">
      <c r="A509" s="144"/>
      <c r="B509" s="162"/>
      <c r="C509" s="110"/>
      <c r="D509" s="113"/>
      <c r="E509" s="113"/>
      <c r="F509" s="113"/>
      <c r="G509" s="113"/>
      <c r="H509" s="113"/>
      <c r="I509" s="130"/>
      <c r="J509" s="192"/>
    </row>
    <row r="510" spans="1:10" ht="16.5" customHeight="1" thickBot="1">
      <c r="A510" s="142" t="s">
        <v>240</v>
      </c>
      <c r="B510" s="148" t="s">
        <v>270</v>
      </c>
      <c r="C510" s="38" t="s">
        <v>334</v>
      </c>
      <c r="D510" s="21">
        <f>SUM(E510+F510+G510+H510)</f>
        <v>0.5</v>
      </c>
      <c r="E510" s="73"/>
      <c r="F510" s="73"/>
      <c r="G510" s="72"/>
      <c r="H510" s="29">
        <v>0.5</v>
      </c>
      <c r="I510" s="129" t="s">
        <v>271</v>
      </c>
      <c r="J510" s="190" t="s">
        <v>14</v>
      </c>
    </row>
    <row r="511" spans="1:10" ht="16.5" customHeight="1" thickBot="1">
      <c r="A511" s="143"/>
      <c r="B511" s="149"/>
      <c r="C511" s="42" t="s">
        <v>335</v>
      </c>
      <c r="D511" s="21"/>
      <c r="E511" s="44"/>
      <c r="F511" s="6"/>
      <c r="G511" s="6"/>
      <c r="H511" s="5"/>
      <c r="I511" s="124"/>
      <c r="J511" s="191"/>
    </row>
    <row r="512" spans="1:10" ht="16.5" customHeight="1">
      <c r="A512" s="143"/>
      <c r="B512" s="149"/>
      <c r="C512" s="108" t="s">
        <v>336</v>
      </c>
      <c r="D512" s="111"/>
      <c r="E512" s="111"/>
      <c r="F512" s="111"/>
      <c r="G512" s="111"/>
      <c r="H512" s="111"/>
      <c r="I512" s="124"/>
      <c r="J512" s="191"/>
    </row>
    <row r="513" spans="1:10" ht="16.5" customHeight="1">
      <c r="A513" s="143"/>
      <c r="B513" s="149"/>
      <c r="C513" s="109"/>
      <c r="D513" s="112"/>
      <c r="E513" s="112"/>
      <c r="F513" s="112"/>
      <c r="G513" s="112"/>
      <c r="H513" s="112"/>
      <c r="I513" s="124"/>
      <c r="J513" s="191"/>
    </row>
    <row r="514" spans="1:10" ht="16.5" customHeight="1">
      <c r="A514" s="143"/>
      <c r="B514" s="149"/>
      <c r="C514" s="109"/>
      <c r="D514" s="112"/>
      <c r="E514" s="112"/>
      <c r="F514" s="112"/>
      <c r="G514" s="112"/>
      <c r="H514" s="112"/>
      <c r="I514" s="124"/>
      <c r="J514" s="191"/>
    </row>
    <row r="515" spans="1:10" ht="7.5" customHeight="1" thickBot="1">
      <c r="A515" s="144"/>
      <c r="B515" s="162"/>
      <c r="C515" s="110"/>
      <c r="D515" s="113"/>
      <c r="E515" s="113"/>
      <c r="F515" s="113"/>
      <c r="G515" s="113"/>
      <c r="H515" s="113"/>
      <c r="I515" s="130"/>
      <c r="J515" s="192"/>
    </row>
    <row r="516" spans="1:10" ht="16.5" customHeight="1" thickBot="1">
      <c r="A516" s="142" t="s">
        <v>243</v>
      </c>
      <c r="B516" s="148" t="s">
        <v>273</v>
      </c>
      <c r="C516" s="38" t="s">
        <v>334</v>
      </c>
      <c r="D516" s="21">
        <f>SUM(E516+F516+G516+H516)</f>
        <v>7</v>
      </c>
      <c r="E516" s="73"/>
      <c r="F516" s="73"/>
      <c r="G516" s="72"/>
      <c r="H516" s="29">
        <v>7</v>
      </c>
      <c r="I516" s="129" t="s">
        <v>116</v>
      </c>
      <c r="J516" s="190" t="s">
        <v>14</v>
      </c>
    </row>
    <row r="517" spans="1:10" ht="16.5" customHeight="1" thickBot="1">
      <c r="A517" s="143"/>
      <c r="B517" s="149"/>
      <c r="C517" s="42" t="s">
        <v>335</v>
      </c>
      <c r="D517" s="21"/>
      <c r="E517" s="44"/>
      <c r="F517" s="6"/>
      <c r="G517" s="6"/>
      <c r="H517" s="5"/>
      <c r="I517" s="124"/>
      <c r="J517" s="191"/>
    </row>
    <row r="518" spans="1:10" ht="16.5" customHeight="1">
      <c r="A518" s="143"/>
      <c r="B518" s="149"/>
      <c r="C518" s="108" t="s">
        <v>336</v>
      </c>
      <c r="D518" s="111"/>
      <c r="E518" s="111"/>
      <c r="F518" s="111"/>
      <c r="G518" s="111"/>
      <c r="H518" s="111"/>
      <c r="I518" s="124"/>
      <c r="J518" s="191"/>
    </row>
    <row r="519" spans="1:10" ht="16.5" customHeight="1">
      <c r="A519" s="143"/>
      <c r="B519" s="149"/>
      <c r="C519" s="109"/>
      <c r="D519" s="112"/>
      <c r="E519" s="112"/>
      <c r="F519" s="112"/>
      <c r="G519" s="112"/>
      <c r="H519" s="112"/>
      <c r="I519" s="124"/>
      <c r="J519" s="191"/>
    </row>
    <row r="520" spans="1:10" ht="16.5" customHeight="1">
      <c r="A520" s="143"/>
      <c r="B520" s="149"/>
      <c r="C520" s="109"/>
      <c r="D520" s="112"/>
      <c r="E520" s="112"/>
      <c r="F520" s="112"/>
      <c r="G520" s="112"/>
      <c r="H520" s="112"/>
      <c r="I520" s="124"/>
      <c r="J520" s="191"/>
    </row>
    <row r="521" spans="1:10" ht="10.5" customHeight="1" thickBot="1">
      <c r="A521" s="144"/>
      <c r="B521" s="162"/>
      <c r="C521" s="110"/>
      <c r="D521" s="113"/>
      <c r="E521" s="113"/>
      <c r="F521" s="113"/>
      <c r="G521" s="113"/>
      <c r="H521" s="113"/>
      <c r="I521" s="130"/>
      <c r="J521" s="192"/>
    </row>
    <row r="522" spans="1:10" ht="24.75" customHeight="1" thickBot="1">
      <c r="A522" s="142" t="s">
        <v>252</v>
      </c>
      <c r="B522" s="148" t="s">
        <v>237</v>
      </c>
      <c r="C522" s="38" t="s">
        <v>334</v>
      </c>
      <c r="D522" s="21">
        <f>SUM(E522+F522+G522+H522)</f>
        <v>5</v>
      </c>
      <c r="E522" s="73"/>
      <c r="F522" s="73"/>
      <c r="G522" s="72"/>
      <c r="H522" s="29">
        <v>5</v>
      </c>
      <c r="I522" s="129" t="s">
        <v>117</v>
      </c>
      <c r="J522" s="190" t="s">
        <v>15</v>
      </c>
    </row>
    <row r="523" spans="1:10" ht="23.25" customHeight="1" thickBot="1">
      <c r="A523" s="143"/>
      <c r="B523" s="149"/>
      <c r="C523" s="42" t="s">
        <v>335</v>
      </c>
      <c r="D523" s="21">
        <f>SUM(E523+F523+G523+H523)</f>
        <v>5</v>
      </c>
      <c r="E523" s="73"/>
      <c r="F523" s="73"/>
      <c r="G523" s="72"/>
      <c r="H523" s="29">
        <v>5</v>
      </c>
      <c r="I523" s="124"/>
      <c r="J523" s="191"/>
    </row>
    <row r="524" spans="1:10" ht="16.5" customHeight="1">
      <c r="A524" s="143"/>
      <c r="B524" s="149"/>
      <c r="C524" s="108" t="s">
        <v>336</v>
      </c>
      <c r="D524" s="111">
        <f>SUM(D523/D522)*100</f>
        <v>100</v>
      </c>
      <c r="E524" s="111"/>
      <c r="F524" s="111"/>
      <c r="G524" s="111"/>
      <c r="H524" s="111">
        <f>SUM(H523/H522)*100</f>
        <v>100</v>
      </c>
      <c r="I524" s="124"/>
      <c r="J524" s="191"/>
    </row>
    <row r="525" spans="1:10" ht="16.5" customHeight="1">
      <c r="A525" s="143"/>
      <c r="B525" s="149"/>
      <c r="C525" s="109"/>
      <c r="D525" s="112"/>
      <c r="E525" s="112"/>
      <c r="F525" s="112"/>
      <c r="G525" s="112"/>
      <c r="H525" s="112"/>
      <c r="I525" s="124"/>
      <c r="J525" s="191"/>
    </row>
    <row r="526" spans="1:10" ht="16.5" customHeight="1">
      <c r="A526" s="143"/>
      <c r="B526" s="149"/>
      <c r="C526" s="109"/>
      <c r="D526" s="112"/>
      <c r="E526" s="112"/>
      <c r="F526" s="112"/>
      <c r="G526" s="112"/>
      <c r="H526" s="112"/>
      <c r="I526" s="124"/>
      <c r="J526" s="191"/>
    </row>
    <row r="527" spans="1:10" ht="6.75" customHeight="1" thickBot="1">
      <c r="A527" s="144"/>
      <c r="B527" s="162"/>
      <c r="C527" s="110"/>
      <c r="D527" s="113"/>
      <c r="E527" s="113"/>
      <c r="F527" s="113"/>
      <c r="G527" s="113"/>
      <c r="H527" s="113"/>
      <c r="I527" s="130"/>
      <c r="J527" s="192"/>
    </row>
    <row r="528" spans="1:10" ht="16.5" customHeight="1" thickBot="1">
      <c r="A528" s="142" t="s">
        <v>253</v>
      </c>
      <c r="B528" s="148" t="s">
        <v>238</v>
      </c>
      <c r="C528" s="38" t="s">
        <v>334</v>
      </c>
      <c r="D528" s="21">
        <f>SUM(E528+F528+G528+H528)</f>
        <v>1.5</v>
      </c>
      <c r="E528" s="73"/>
      <c r="F528" s="73"/>
      <c r="G528" s="72"/>
      <c r="H528" s="29">
        <v>1.5</v>
      </c>
      <c r="I528" s="129" t="s">
        <v>118</v>
      </c>
      <c r="J528" s="190" t="s">
        <v>14</v>
      </c>
    </row>
    <row r="529" spans="1:10" ht="16.5" customHeight="1" thickBot="1">
      <c r="A529" s="143"/>
      <c r="B529" s="149"/>
      <c r="C529" s="42" t="s">
        <v>335</v>
      </c>
      <c r="D529" s="21"/>
      <c r="E529" s="44"/>
      <c r="F529" s="6"/>
      <c r="G529" s="6"/>
      <c r="H529" s="5"/>
      <c r="I529" s="124"/>
      <c r="J529" s="191"/>
    </row>
    <row r="530" spans="1:10" ht="16.5" customHeight="1">
      <c r="A530" s="143"/>
      <c r="B530" s="149"/>
      <c r="C530" s="108" t="s">
        <v>336</v>
      </c>
      <c r="D530" s="111"/>
      <c r="E530" s="111"/>
      <c r="F530" s="111"/>
      <c r="G530" s="111"/>
      <c r="H530" s="111"/>
      <c r="I530" s="124"/>
      <c r="J530" s="191"/>
    </row>
    <row r="531" spans="1:10" ht="16.5" customHeight="1">
      <c r="A531" s="143"/>
      <c r="B531" s="149"/>
      <c r="C531" s="109"/>
      <c r="D531" s="112"/>
      <c r="E531" s="112"/>
      <c r="F531" s="112"/>
      <c r="G531" s="112"/>
      <c r="H531" s="112"/>
      <c r="I531" s="124"/>
      <c r="J531" s="191"/>
    </row>
    <row r="532" spans="1:10" ht="16.5" customHeight="1">
      <c r="A532" s="143"/>
      <c r="B532" s="149"/>
      <c r="C532" s="109"/>
      <c r="D532" s="112"/>
      <c r="E532" s="112"/>
      <c r="F532" s="112"/>
      <c r="G532" s="112"/>
      <c r="H532" s="112"/>
      <c r="I532" s="124"/>
      <c r="J532" s="191"/>
    </row>
    <row r="533" spans="1:10" ht="5.25" customHeight="1" thickBot="1">
      <c r="A533" s="144"/>
      <c r="B533" s="162"/>
      <c r="C533" s="110"/>
      <c r="D533" s="113"/>
      <c r="E533" s="113"/>
      <c r="F533" s="113"/>
      <c r="G533" s="113"/>
      <c r="H533" s="113"/>
      <c r="I533" s="130"/>
      <c r="J533" s="192"/>
    </row>
    <row r="534" spans="1:10" ht="16.5" customHeight="1" thickBot="1">
      <c r="A534" s="142" t="s">
        <v>254</v>
      </c>
      <c r="B534" s="148" t="s">
        <v>120</v>
      </c>
      <c r="C534" s="38" t="s">
        <v>334</v>
      </c>
      <c r="D534" s="21">
        <f>SUM(E534+F534+G534+H534)</f>
        <v>0.5</v>
      </c>
      <c r="E534" s="73"/>
      <c r="F534" s="73"/>
      <c r="G534" s="72"/>
      <c r="H534" s="29">
        <v>0.5</v>
      </c>
      <c r="I534" s="129" t="s">
        <v>119</v>
      </c>
      <c r="J534" s="190" t="s">
        <v>14</v>
      </c>
    </row>
    <row r="535" spans="1:10" ht="16.5" customHeight="1" thickBot="1">
      <c r="A535" s="143"/>
      <c r="B535" s="149"/>
      <c r="C535" s="42" t="s">
        <v>335</v>
      </c>
      <c r="D535" s="21"/>
      <c r="E535" s="44"/>
      <c r="F535" s="6"/>
      <c r="G535" s="6"/>
      <c r="H535" s="5"/>
      <c r="I535" s="124"/>
      <c r="J535" s="191"/>
    </row>
    <row r="536" spans="1:10" ht="16.5" customHeight="1">
      <c r="A536" s="143"/>
      <c r="B536" s="149"/>
      <c r="C536" s="108" t="s">
        <v>336</v>
      </c>
      <c r="D536" s="111"/>
      <c r="E536" s="111"/>
      <c r="F536" s="111"/>
      <c r="G536" s="111"/>
      <c r="H536" s="111"/>
      <c r="I536" s="124"/>
      <c r="J536" s="191"/>
    </row>
    <row r="537" spans="1:10" ht="16.5" customHeight="1">
      <c r="A537" s="143"/>
      <c r="B537" s="149"/>
      <c r="C537" s="109"/>
      <c r="D537" s="112"/>
      <c r="E537" s="112"/>
      <c r="F537" s="112"/>
      <c r="G537" s="112"/>
      <c r="H537" s="112"/>
      <c r="I537" s="124"/>
      <c r="J537" s="191"/>
    </row>
    <row r="538" spans="1:10" ht="15.75" customHeight="1" thickBot="1">
      <c r="A538" s="143"/>
      <c r="B538" s="149"/>
      <c r="C538" s="109"/>
      <c r="D538" s="112"/>
      <c r="E538" s="112"/>
      <c r="F538" s="112"/>
      <c r="G538" s="112"/>
      <c r="H538" s="112"/>
      <c r="I538" s="124"/>
      <c r="J538" s="191"/>
    </row>
    <row r="539" spans="1:10" ht="28.5" customHeight="1" hidden="1" thickBot="1">
      <c r="A539" s="144"/>
      <c r="B539" s="162"/>
      <c r="C539" s="110"/>
      <c r="D539" s="113"/>
      <c r="E539" s="113"/>
      <c r="F539" s="113"/>
      <c r="G539" s="113"/>
      <c r="H539" s="113"/>
      <c r="I539" s="130"/>
      <c r="J539" s="192"/>
    </row>
    <row r="540" spans="1:10" ht="24.75" customHeight="1" thickBot="1">
      <c r="A540" s="142" t="s">
        <v>160</v>
      </c>
      <c r="B540" s="148" t="s">
        <v>70</v>
      </c>
      <c r="C540" s="38" t="s">
        <v>334</v>
      </c>
      <c r="D540" s="21">
        <f>SUM(E540+F540+G540+H540)</f>
        <v>0.5</v>
      </c>
      <c r="E540" s="73"/>
      <c r="F540" s="73"/>
      <c r="G540" s="72"/>
      <c r="H540" s="29">
        <v>0.5</v>
      </c>
      <c r="I540" s="129" t="s">
        <v>242</v>
      </c>
      <c r="J540" s="190" t="s">
        <v>14</v>
      </c>
    </row>
    <row r="541" spans="1:10" ht="20.25" customHeight="1" thickBot="1">
      <c r="A541" s="143"/>
      <c r="B541" s="149"/>
      <c r="C541" s="42" t="s">
        <v>335</v>
      </c>
      <c r="D541" s="21"/>
      <c r="E541" s="44"/>
      <c r="F541" s="6"/>
      <c r="G541" s="6"/>
      <c r="H541" s="5"/>
      <c r="I541" s="124"/>
      <c r="J541" s="191"/>
    </row>
    <row r="542" spans="1:10" ht="16.5" customHeight="1">
      <c r="A542" s="143"/>
      <c r="B542" s="149"/>
      <c r="C542" s="108" t="s">
        <v>336</v>
      </c>
      <c r="D542" s="111"/>
      <c r="E542" s="111"/>
      <c r="F542" s="111"/>
      <c r="G542" s="111"/>
      <c r="H542" s="111"/>
      <c r="I542" s="124"/>
      <c r="J542" s="191"/>
    </row>
    <row r="543" spans="1:10" ht="16.5" customHeight="1">
      <c r="A543" s="143"/>
      <c r="B543" s="149"/>
      <c r="C543" s="109"/>
      <c r="D543" s="112"/>
      <c r="E543" s="112"/>
      <c r="F543" s="112"/>
      <c r="G543" s="112"/>
      <c r="H543" s="112"/>
      <c r="I543" s="124"/>
      <c r="J543" s="191"/>
    </row>
    <row r="544" spans="1:10" ht="16.5" customHeight="1">
      <c r="A544" s="143"/>
      <c r="B544" s="149"/>
      <c r="C544" s="109"/>
      <c r="D544" s="112"/>
      <c r="E544" s="112"/>
      <c r="F544" s="112"/>
      <c r="G544" s="112"/>
      <c r="H544" s="112"/>
      <c r="I544" s="124"/>
      <c r="J544" s="191"/>
    </row>
    <row r="545" spans="1:10" ht="3" customHeight="1" thickBot="1">
      <c r="A545" s="144"/>
      <c r="B545" s="162"/>
      <c r="C545" s="110"/>
      <c r="D545" s="113"/>
      <c r="E545" s="113"/>
      <c r="F545" s="113"/>
      <c r="G545" s="113"/>
      <c r="H545" s="113"/>
      <c r="I545" s="130"/>
      <c r="J545" s="192"/>
    </row>
    <row r="546" spans="1:10" ht="16.5" customHeight="1" thickBot="1">
      <c r="A546" s="142" t="s">
        <v>161</v>
      </c>
      <c r="B546" s="148" t="s">
        <v>247</v>
      </c>
      <c r="C546" s="38" t="s">
        <v>334</v>
      </c>
      <c r="D546" s="21">
        <f>SUM(E546+F546+G546+H546)</f>
        <v>0.5</v>
      </c>
      <c r="E546" s="73"/>
      <c r="F546" s="73"/>
      <c r="G546" s="72"/>
      <c r="H546" s="29">
        <v>0.5</v>
      </c>
      <c r="I546" s="129" t="s">
        <v>248</v>
      </c>
      <c r="J546" s="190" t="s">
        <v>16</v>
      </c>
    </row>
    <row r="547" spans="1:10" ht="16.5" customHeight="1" thickBot="1">
      <c r="A547" s="143"/>
      <c r="B547" s="149"/>
      <c r="C547" s="42" t="s">
        <v>335</v>
      </c>
      <c r="D547" s="21">
        <f>SUM(E547+F547+G547+H547)</f>
        <v>0.5</v>
      </c>
      <c r="E547" s="73"/>
      <c r="F547" s="73"/>
      <c r="G547" s="72"/>
      <c r="H547" s="29">
        <v>0.5</v>
      </c>
      <c r="I547" s="124"/>
      <c r="J547" s="191"/>
    </row>
    <row r="548" spans="1:10" ht="16.5" customHeight="1">
      <c r="A548" s="143"/>
      <c r="B548" s="149"/>
      <c r="C548" s="108" t="s">
        <v>336</v>
      </c>
      <c r="D548" s="111">
        <f>SUM(D547/D546)*100</f>
        <v>100</v>
      </c>
      <c r="E548" s="111"/>
      <c r="F548" s="111"/>
      <c r="G548" s="111"/>
      <c r="H548" s="111">
        <f>SUM(H547/H546)*100</f>
        <v>100</v>
      </c>
      <c r="I548" s="124"/>
      <c r="J548" s="191"/>
    </row>
    <row r="549" spans="1:10" ht="16.5" customHeight="1">
      <c r="A549" s="143"/>
      <c r="B549" s="149"/>
      <c r="C549" s="109"/>
      <c r="D549" s="112"/>
      <c r="E549" s="112"/>
      <c r="F549" s="112"/>
      <c r="G549" s="112"/>
      <c r="H549" s="112"/>
      <c r="I549" s="124"/>
      <c r="J549" s="191"/>
    </row>
    <row r="550" spans="1:10" ht="16.5" customHeight="1">
      <c r="A550" s="143"/>
      <c r="B550" s="149"/>
      <c r="C550" s="109"/>
      <c r="D550" s="112"/>
      <c r="E550" s="112"/>
      <c r="F550" s="112"/>
      <c r="G550" s="112"/>
      <c r="H550" s="112"/>
      <c r="I550" s="124"/>
      <c r="J550" s="191"/>
    </row>
    <row r="551" spans="1:10" ht="25.5" customHeight="1" thickBot="1">
      <c r="A551" s="144"/>
      <c r="B551" s="162"/>
      <c r="C551" s="110"/>
      <c r="D551" s="113"/>
      <c r="E551" s="113"/>
      <c r="F551" s="113"/>
      <c r="G551" s="113"/>
      <c r="H551" s="113"/>
      <c r="I551" s="130"/>
      <c r="J551" s="192"/>
    </row>
    <row r="552" spans="1:10" ht="15.75" customHeight="1" thickBot="1">
      <c r="A552" s="297" t="s">
        <v>250</v>
      </c>
      <c r="B552" s="281"/>
      <c r="C552" s="281"/>
      <c r="D552" s="281"/>
      <c r="E552" s="281"/>
      <c r="F552" s="281"/>
      <c r="G552" s="281"/>
      <c r="H552" s="281"/>
      <c r="I552" s="281"/>
      <c r="J552" s="298"/>
    </row>
    <row r="553" spans="1:10" ht="20.25" customHeight="1" thickBot="1">
      <c r="A553" s="139" t="s">
        <v>162</v>
      </c>
      <c r="B553" s="148" t="s">
        <v>255</v>
      </c>
      <c r="C553" s="38" t="s">
        <v>334</v>
      </c>
      <c r="D553" s="21">
        <f>SUM(E553+F553+G553+H553)</f>
        <v>12.296</v>
      </c>
      <c r="E553" s="11"/>
      <c r="F553" s="36">
        <v>12.296</v>
      </c>
      <c r="G553" s="15"/>
      <c r="H553" s="23"/>
      <c r="I553" s="299" t="s">
        <v>35</v>
      </c>
      <c r="J553" s="150" t="s">
        <v>18</v>
      </c>
    </row>
    <row r="554" spans="1:10" ht="22.5" customHeight="1" thickBot="1">
      <c r="A554" s="140"/>
      <c r="B554" s="149"/>
      <c r="C554" s="42" t="s">
        <v>335</v>
      </c>
      <c r="D554" s="21">
        <f>SUM(E554+F554+G554+H554)</f>
        <v>8.66</v>
      </c>
      <c r="E554" s="9"/>
      <c r="F554" s="15">
        <v>1.5</v>
      </c>
      <c r="G554" s="5"/>
      <c r="H554" s="21">
        <v>7.16</v>
      </c>
      <c r="I554" s="300"/>
      <c r="J554" s="151"/>
    </row>
    <row r="555" spans="1:10" ht="16.5" customHeight="1">
      <c r="A555" s="140"/>
      <c r="B555" s="149"/>
      <c r="C555" s="108" t="s">
        <v>336</v>
      </c>
      <c r="D555" s="111">
        <f>SUM(D554/D553)*100</f>
        <v>70.42940793754067</v>
      </c>
      <c r="E555" s="111"/>
      <c r="F555" s="112">
        <f>SUM(F554/F553)*100</f>
        <v>12.199089134677944</v>
      </c>
      <c r="G555" s="111"/>
      <c r="H555" s="111"/>
      <c r="I555" s="300"/>
      <c r="J555" s="151"/>
    </row>
    <row r="556" spans="1:10" ht="9.75" customHeight="1">
      <c r="A556" s="140"/>
      <c r="B556" s="149"/>
      <c r="C556" s="109"/>
      <c r="D556" s="112"/>
      <c r="E556" s="112"/>
      <c r="F556" s="112"/>
      <c r="G556" s="112"/>
      <c r="H556" s="112"/>
      <c r="I556" s="300"/>
      <c r="J556" s="151"/>
    </row>
    <row r="557" spans="1:10" ht="8.25" customHeight="1">
      <c r="A557" s="140"/>
      <c r="B557" s="149"/>
      <c r="C557" s="109"/>
      <c r="D557" s="112"/>
      <c r="E557" s="112"/>
      <c r="F557" s="112"/>
      <c r="G557" s="112"/>
      <c r="H557" s="112"/>
      <c r="I557" s="300"/>
      <c r="J557" s="151"/>
    </row>
    <row r="558" spans="1:10" ht="67.5" customHeight="1" thickBot="1">
      <c r="A558" s="141"/>
      <c r="B558" s="162"/>
      <c r="C558" s="110"/>
      <c r="D558" s="113"/>
      <c r="E558" s="113"/>
      <c r="F558" s="113"/>
      <c r="G558" s="113"/>
      <c r="H558" s="113"/>
      <c r="I558" s="301"/>
      <c r="J558" s="152"/>
    </row>
    <row r="559" spans="1:10" ht="16.5" customHeight="1" thickBot="1">
      <c r="A559" s="139" t="s">
        <v>163</v>
      </c>
      <c r="B559" s="148" t="s">
        <v>127</v>
      </c>
      <c r="C559" s="38" t="s">
        <v>334</v>
      </c>
      <c r="D559" s="21">
        <f>SUM(E559+F559+G559+H559)</f>
        <v>30.489</v>
      </c>
      <c r="E559" s="11"/>
      <c r="F559" s="23"/>
      <c r="G559" s="15"/>
      <c r="H559" s="15">
        <v>30.489</v>
      </c>
      <c r="I559" s="114" t="s">
        <v>35</v>
      </c>
      <c r="J559" s="163" t="s">
        <v>19</v>
      </c>
    </row>
    <row r="560" spans="1:10" ht="16.5" customHeight="1" thickBot="1">
      <c r="A560" s="140"/>
      <c r="B560" s="149"/>
      <c r="C560" s="42" t="s">
        <v>335</v>
      </c>
      <c r="D560" s="21">
        <f>SUM(E560+F560+G560+H560)</f>
        <v>8.39</v>
      </c>
      <c r="E560" s="5"/>
      <c r="F560" s="5"/>
      <c r="G560" s="5"/>
      <c r="H560" s="18">
        <v>8.39</v>
      </c>
      <c r="I560" s="115"/>
      <c r="J560" s="151"/>
    </row>
    <row r="561" spans="1:10" ht="16.5" customHeight="1">
      <c r="A561" s="140"/>
      <c r="B561" s="149"/>
      <c r="C561" s="108" t="s">
        <v>336</v>
      </c>
      <c r="D561" s="111">
        <f>SUM(D560/D559)*100</f>
        <v>27.518121289645446</v>
      </c>
      <c r="E561" s="111"/>
      <c r="F561" s="111"/>
      <c r="G561" s="111"/>
      <c r="H561" s="111">
        <f>SUM(H560/H559)*100</f>
        <v>27.518121289645446</v>
      </c>
      <c r="I561" s="115"/>
      <c r="J561" s="151"/>
    </row>
    <row r="562" spans="1:10" ht="9.75" customHeight="1">
      <c r="A562" s="140"/>
      <c r="B562" s="149"/>
      <c r="C562" s="109"/>
      <c r="D562" s="112"/>
      <c r="E562" s="112"/>
      <c r="F562" s="112"/>
      <c r="G562" s="112"/>
      <c r="H562" s="112"/>
      <c r="I562" s="115"/>
      <c r="J562" s="151"/>
    </row>
    <row r="563" spans="1:10" ht="7.5" customHeight="1">
      <c r="A563" s="140"/>
      <c r="B563" s="149"/>
      <c r="C563" s="109"/>
      <c r="D563" s="112"/>
      <c r="E563" s="112"/>
      <c r="F563" s="112"/>
      <c r="G563" s="112"/>
      <c r="H563" s="112"/>
      <c r="I563" s="115"/>
      <c r="J563" s="151"/>
    </row>
    <row r="564" spans="1:10" ht="12" customHeight="1" thickBot="1">
      <c r="A564" s="141"/>
      <c r="B564" s="162"/>
      <c r="C564" s="110"/>
      <c r="D564" s="113"/>
      <c r="E564" s="113"/>
      <c r="F564" s="113"/>
      <c r="G564" s="113"/>
      <c r="H564" s="113"/>
      <c r="I564" s="116"/>
      <c r="J564" s="152"/>
    </row>
    <row r="565" spans="1:10" ht="16.5" customHeight="1" thickBot="1">
      <c r="A565" s="139" t="s">
        <v>164</v>
      </c>
      <c r="B565" s="148" t="s">
        <v>128</v>
      </c>
      <c r="C565" s="38" t="s">
        <v>334</v>
      </c>
      <c r="D565" s="21">
        <f>SUM(E565+F565+G565+H565)</f>
        <v>310</v>
      </c>
      <c r="E565" s="11"/>
      <c r="F565" s="23"/>
      <c r="G565" s="15"/>
      <c r="H565" s="23">
        <v>310</v>
      </c>
      <c r="I565" s="114" t="s">
        <v>35</v>
      </c>
      <c r="J565" s="163" t="s">
        <v>20</v>
      </c>
    </row>
    <row r="566" spans="1:10" ht="16.5" customHeight="1" thickBot="1">
      <c r="A566" s="140"/>
      <c r="B566" s="149"/>
      <c r="C566" s="42" t="s">
        <v>335</v>
      </c>
      <c r="D566" s="21">
        <f>SUM(E566+F566+G566+H566)</f>
        <v>7.9</v>
      </c>
      <c r="E566" s="5"/>
      <c r="F566" s="5"/>
      <c r="G566" s="5"/>
      <c r="H566" s="18">
        <v>7.9</v>
      </c>
      <c r="I566" s="115"/>
      <c r="J566" s="151"/>
    </row>
    <row r="567" spans="1:10" ht="16.5" customHeight="1">
      <c r="A567" s="140"/>
      <c r="B567" s="149"/>
      <c r="C567" s="108" t="s">
        <v>336</v>
      </c>
      <c r="D567" s="111">
        <f>SUM(D566/D565)*100</f>
        <v>2.548387096774194</v>
      </c>
      <c r="E567" s="111"/>
      <c r="F567" s="111"/>
      <c r="G567" s="111"/>
      <c r="H567" s="111">
        <f>SUM(H566/H565)*100</f>
        <v>2.548387096774194</v>
      </c>
      <c r="I567" s="115"/>
      <c r="J567" s="151"/>
    </row>
    <row r="568" spans="1:10" ht="6.75" customHeight="1">
      <c r="A568" s="140"/>
      <c r="B568" s="149"/>
      <c r="C568" s="109"/>
      <c r="D568" s="112"/>
      <c r="E568" s="112"/>
      <c r="F568" s="112"/>
      <c r="G568" s="112"/>
      <c r="H568" s="112"/>
      <c r="I568" s="115"/>
      <c r="J568" s="151"/>
    </row>
    <row r="569" spans="1:10" ht="8.25" customHeight="1">
      <c r="A569" s="140"/>
      <c r="B569" s="149"/>
      <c r="C569" s="109"/>
      <c r="D569" s="112"/>
      <c r="E569" s="112"/>
      <c r="F569" s="112"/>
      <c r="G569" s="112"/>
      <c r="H569" s="112"/>
      <c r="I569" s="115"/>
      <c r="J569" s="151"/>
    </row>
    <row r="570" spans="1:10" ht="13.5" customHeight="1" thickBot="1">
      <c r="A570" s="141"/>
      <c r="B570" s="162"/>
      <c r="C570" s="110"/>
      <c r="D570" s="113"/>
      <c r="E570" s="113"/>
      <c r="F570" s="113"/>
      <c r="G570" s="113"/>
      <c r="H570" s="113"/>
      <c r="I570" s="116"/>
      <c r="J570" s="152"/>
    </row>
    <row r="571" spans="1:10" ht="16.5" customHeight="1" thickBot="1">
      <c r="A571" s="139" t="s">
        <v>165</v>
      </c>
      <c r="B571" s="148" t="s">
        <v>129</v>
      </c>
      <c r="C571" s="38" t="s">
        <v>334</v>
      </c>
      <c r="D571" s="21">
        <f>SUM(E571+F571+G571+H571)</f>
        <v>245</v>
      </c>
      <c r="E571" s="11"/>
      <c r="F571" s="23"/>
      <c r="G571" s="15"/>
      <c r="H571" s="23">
        <v>245</v>
      </c>
      <c r="I571" s="114" t="s">
        <v>35</v>
      </c>
      <c r="J571" s="163" t="s">
        <v>343</v>
      </c>
    </row>
    <row r="572" spans="1:10" ht="16.5" customHeight="1" thickBot="1">
      <c r="A572" s="140"/>
      <c r="B572" s="149"/>
      <c r="C572" s="42" t="s">
        <v>335</v>
      </c>
      <c r="D572" s="21"/>
      <c r="E572" s="5"/>
      <c r="F572" s="5"/>
      <c r="G572" s="5"/>
      <c r="H572" s="18"/>
      <c r="I572" s="115"/>
      <c r="J572" s="151"/>
    </row>
    <row r="573" spans="1:10" ht="7.5" customHeight="1">
      <c r="A573" s="140"/>
      <c r="B573" s="149"/>
      <c r="C573" s="108" t="s">
        <v>336</v>
      </c>
      <c r="D573" s="111"/>
      <c r="E573" s="111"/>
      <c r="F573" s="111"/>
      <c r="G573" s="111"/>
      <c r="H573" s="111"/>
      <c r="I573" s="115"/>
      <c r="J573" s="151"/>
    </row>
    <row r="574" spans="1:10" ht="11.25" customHeight="1">
      <c r="A574" s="140"/>
      <c r="B574" s="149"/>
      <c r="C574" s="109"/>
      <c r="D574" s="112"/>
      <c r="E574" s="112"/>
      <c r="F574" s="112"/>
      <c r="G574" s="112"/>
      <c r="H574" s="112"/>
      <c r="I574" s="115"/>
      <c r="J574" s="151"/>
    </row>
    <row r="575" spans="1:10" ht="13.5" customHeight="1">
      <c r="A575" s="140"/>
      <c r="B575" s="149"/>
      <c r="C575" s="109"/>
      <c r="D575" s="112"/>
      <c r="E575" s="112"/>
      <c r="F575" s="112"/>
      <c r="G575" s="112"/>
      <c r="H575" s="112"/>
      <c r="I575" s="115"/>
      <c r="J575" s="151"/>
    </row>
    <row r="576" spans="1:10" ht="16.5" customHeight="1" thickBot="1">
      <c r="A576" s="140"/>
      <c r="B576" s="149"/>
      <c r="C576" s="109"/>
      <c r="D576" s="112"/>
      <c r="E576" s="112"/>
      <c r="F576" s="112"/>
      <c r="G576" s="112"/>
      <c r="H576" s="112"/>
      <c r="I576" s="116"/>
      <c r="J576" s="151"/>
    </row>
    <row r="577" spans="1:10" ht="16.5" customHeight="1" thickBot="1">
      <c r="A577" s="142" t="s">
        <v>166</v>
      </c>
      <c r="B577" s="148" t="s">
        <v>130</v>
      </c>
      <c r="C577" s="38" t="s">
        <v>334</v>
      </c>
      <c r="D577" s="21">
        <f>SUM(E577+F577+G577+H577)</f>
        <v>89.144</v>
      </c>
      <c r="E577" s="11">
        <v>89.144</v>
      </c>
      <c r="F577" s="23"/>
      <c r="G577" s="15"/>
      <c r="H577" s="23"/>
      <c r="I577" s="114" t="s">
        <v>35</v>
      </c>
      <c r="J577" s="172" t="s">
        <v>343</v>
      </c>
    </row>
    <row r="578" spans="1:10" ht="14.25" customHeight="1" thickBot="1">
      <c r="A578" s="143"/>
      <c r="B578" s="149"/>
      <c r="C578" s="42" t="s">
        <v>335</v>
      </c>
      <c r="D578" s="21"/>
      <c r="E578" s="5"/>
      <c r="F578" s="5"/>
      <c r="G578" s="5"/>
      <c r="H578" s="18"/>
      <c r="I578" s="115"/>
      <c r="J578" s="173"/>
    </row>
    <row r="579" spans="1:10" ht="13.5" customHeight="1">
      <c r="A579" s="143"/>
      <c r="B579" s="149"/>
      <c r="C579" s="108" t="s">
        <v>336</v>
      </c>
      <c r="D579" s="111">
        <f>SUM(D578/D577)*100</f>
        <v>0</v>
      </c>
      <c r="E579" s="111"/>
      <c r="F579" s="111"/>
      <c r="G579" s="111"/>
      <c r="H579" s="111"/>
      <c r="I579" s="115"/>
      <c r="J579" s="173"/>
    </row>
    <row r="580" spans="1:10" ht="10.5" customHeight="1">
      <c r="A580" s="143"/>
      <c r="B580" s="149"/>
      <c r="C580" s="109"/>
      <c r="D580" s="112"/>
      <c r="E580" s="112"/>
      <c r="F580" s="112"/>
      <c r="G580" s="112"/>
      <c r="H580" s="112"/>
      <c r="I580" s="115"/>
      <c r="J580" s="173"/>
    </row>
    <row r="581" spans="1:10" ht="14.25" customHeight="1">
      <c r="A581" s="143"/>
      <c r="B581" s="149"/>
      <c r="C581" s="109"/>
      <c r="D581" s="112"/>
      <c r="E581" s="112"/>
      <c r="F581" s="112"/>
      <c r="G581" s="112"/>
      <c r="H581" s="112"/>
      <c r="I581" s="115"/>
      <c r="J581" s="173"/>
    </row>
    <row r="582" spans="1:10" ht="12" customHeight="1" thickBot="1">
      <c r="A582" s="144"/>
      <c r="B582" s="162"/>
      <c r="C582" s="110"/>
      <c r="D582" s="113"/>
      <c r="E582" s="113"/>
      <c r="F582" s="113"/>
      <c r="G582" s="113"/>
      <c r="H582" s="113"/>
      <c r="I582" s="116"/>
      <c r="J582" s="174"/>
    </row>
    <row r="583" spans="1:10" ht="16.5" customHeight="1" thickBot="1">
      <c r="A583" s="142" t="s">
        <v>167</v>
      </c>
      <c r="B583" s="148" t="s">
        <v>131</v>
      </c>
      <c r="C583" s="38" t="s">
        <v>334</v>
      </c>
      <c r="D583" s="21">
        <f>SUM(E583+F583+G583+H583)</f>
        <v>107.9</v>
      </c>
      <c r="E583" s="11">
        <v>53.95</v>
      </c>
      <c r="F583" s="11">
        <v>53.95</v>
      </c>
      <c r="G583" s="72"/>
      <c r="H583" s="73"/>
      <c r="I583" s="114" t="s">
        <v>35</v>
      </c>
      <c r="J583" s="172" t="s">
        <v>343</v>
      </c>
    </row>
    <row r="584" spans="1:10" ht="16.5" customHeight="1" thickBot="1">
      <c r="A584" s="143"/>
      <c r="B584" s="149"/>
      <c r="C584" s="42" t="s">
        <v>335</v>
      </c>
      <c r="D584" s="21"/>
      <c r="E584" s="5"/>
      <c r="F584" s="5"/>
      <c r="G584" s="6"/>
      <c r="H584" s="6"/>
      <c r="I584" s="115"/>
      <c r="J584" s="173"/>
    </row>
    <row r="585" spans="1:10" ht="16.5" customHeight="1">
      <c r="A585" s="143"/>
      <c r="B585" s="149"/>
      <c r="C585" s="108" t="s">
        <v>336</v>
      </c>
      <c r="D585" s="111"/>
      <c r="E585" s="111"/>
      <c r="F585" s="111"/>
      <c r="G585" s="111"/>
      <c r="H585" s="111"/>
      <c r="I585" s="115"/>
      <c r="J585" s="173"/>
    </row>
    <row r="586" spans="1:10" ht="16.5" customHeight="1">
      <c r="A586" s="143"/>
      <c r="B586" s="149"/>
      <c r="C586" s="109"/>
      <c r="D586" s="112"/>
      <c r="E586" s="112"/>
      <c r="F586" s="112"/>
      <c r="G586" s="112"/>
      <c r="H586" s="112"/>
      <c r="I586" s="115"/>
      <c r="J586" s="173"/>
    </row>
    <row r="587" spans="1:10" ht="12.75" customHeight="1" thickBot="1">
      <c r="A587" s="143"/>
      <c r="B587" s="149"/>
      <c r="C587" s="109"/>
      <c r="D587" s="112"/>
      <c r="E587" s="112"/>
      <c r="F587" s="112"/>
      <c r="G587" s="112"/>
      <c r="H587" s="112"/>
      <c r="I587" s="115"/>
      <c r="J587" s="173"/>
    </row>
    <row r="588" spans="1:10" ht="43.5" customHeight="1" hidden="1" thickBot="1">
      <c r="A588" s="144"/>
      <c r="B588" s="162"/>
      <c r="C588" s="110"/>
      <c r="D588" s="113"/>
      <c r="E588" s="113"/>
      <c r="F588" s="113"/>
      <c r="G588" s="113"/>
      <c r="H588" s="113"/>
      <c r="I588" s="116"/>
      <c r="J588" s="174"/>
    </row>
    <row r="589" spans="1:10" ht="16.5" customHeight="1" thickBot="1">
      <c r="A589" s="142" t="s">
        <v>78</v>
      </c>
      <c r="B589" s="148" t="s">
        <v>133</v>
      </c>
      <c r="C589" s="38" t="s">
        <v>334</v>
      </c>
      <c r="D589" s="21">
        <f>SUM(E589+F589+G589+H589)</f>
        <v>23</v>
      </c>
      <c r="E589" s="11"/>
      <c r="F589" s="11"/>
      <c r="G589" s="72"/>
      <c r="H589" s="29">
        <v>23</v>
      </c>
      <c r="I589" s="299" t="s">
        <v>132</v>
      </c>
      <c r="J589" s="172" t="s">
        <v>22</v>
      </c>
    </row>
    <row r="590" spans="1:10" ht="16.5" customHeight="1" thickBot="1">
      <c r="A590" s="143"/>
      <c r="B590" s="149"/>
      <c r="C590" s="42" t="s">
        <v>335</v>
      </c>
      <c r="D590" s="21">
        <f>SUM(E590+F590+G590+H590)</f>
        <v>43</v>
      </c>
      <c r="E590" s="5"/>
      <c r="F590" s="5"/>
      <c r="G590" s="6"/>
      <c r="H590" s="5">
        <v>43</v>
      </c>
      <c r="I590" s="300"/>
      <c r="J590" s="173"/>
    </row>
    <row r="591" spans="1:10" ht="12.75" customHeight="1">
      <c r="A591" s="143"/>
      <c r="B591" s="149"/>
      <c r="C591" s="108" t="s">
        <v>336</v>
      </c>
      <c r="D591" s="111">
        <f>SUM(D590/D589)*100</f>
        <v>186.95652173913044</v>
      </c>
      <c r="E591" s="111"/>
      <c r="F591" s="111"/>
      <c r="G591" s="111"/>
      <c r="H591" s="111">
        <f>SUM(H590/H589)*100</f>
        <v>186.95652173913044</v>
      </c>
      <c r="I591" s="300"/>
      <c r="J591" s="173"/>
    </row>
    <row r="592" spans="1:10" ht="13.5" customHeight="1">
      <c r="A592" s="143"/>
      <c r="B592" s="149"/>
      <c r="C592" s="109"/>
      <c r="D592" s="112"/>
      <c r="E592" s="112"/>
      <c r="F592" s="112"/>
      <c r="G592" s="112"/>
      <c r="H592" s="112"/>
      <c r="I592" s="300"/>
      <c r="J592" s="173"/>
    </row>
    <row r="593" spans="1:10" ht="12.75">
      <c r="A593" s="143"/>
      <c r="B593" s="149"/>
      <c r="C593" s="109"/>
      <c r="D593" s="112"/>
      <c r="E593" s="112"/>
      <c r="F593" s="112"/>
      <c r="G593" s="112"/>
      <c r="H593" s="112"/>
      <c r="I593" s="300"/>
      <c r="J593" s="173"/>
    </row>
    <row r="594" spans="1:10" ht="15" customHeight="1" thickBot="1">
      <c r="A594" s="144"/>
      <c r="B594" s="162"/>
      <c r="C594" s="110"/>
      <c r="D594" s="113"/>
      <c r="E594" s="113"/>
      <c r="F594" s="113"/>
      <c r="G594" s="113"/>
      <c r="H594" s="113"/>
      <c r="I594" s="301"/>
      <c r="J594" s="174"/>
    </row>
    <row r="595" spans="1:10" ht="16.5" customHeight="1" thickBot="1">
      <c r="A595" s="140" t="s">
        <v>261</v>
      </c>
      <c r="B595" s="149" t="s">
        <v>134</v>
      </c>
      <c r="C595" s="42" t="s">
        <v>334</v>
      </c>
      <c r="D595" s="19">
        <f>SUM(E595+F595+G595+H595)</f>
        <v>7</v>
      </c>
      <c r="E595" s="5"/>
      <c r="F595" s="9"/>
      <c r="G595" s="17"/>
      <c r="H595" s="9">
        <v>7</v>
      </c>
      <c r="I595" s="115" t="s">
        <v>132</v>
      </c>
      <c r="J595" s="151" t="s">
        <v>21</v>
      </c>
    </row>
    <row r="596" spans="1:10" ht="16.5" customHeight="1" thickBot="1">
      <c r="A596" s="140"/>
      <c r="B596" s="149"/>
      <c r="C596" s="42" t="s">
        <v>335</v>
      </c>
      <c r="D596" s="21">
        <f>SUM(E596+F596+G596+H596)</f>
        <v>5</v>
      </c>
      <c r="E596" s="5"/>
      <c r="F596" s="5"/>
      <c r="G596" s="5"/>
      <c r="H596" s="18">
        <v>5</v>
      </c>
      <c r="I596" s="115"/>
      <c r="J596" s="151"/>
    </row>
    <row r="597" spans="1:10" ht="16.5" customHeight="1">
      <c r="A597" s="140"/>
      <c r="B597" s="149"/>
      <c r="C597" s="108" t="s">
        <v>336</v>
      </c>
      <c r="D597" s="111">
        <f>SUM(D596/D595)*100</f>
        <v>71.42857142857143</v>
      </c>
      <c r="E597" s="111"/>
      <c r="F597" s="111"/>
      <c r="G597" s="111"/>
      <c r="H597" s="111">
        <f>SUM(H596/H595)*100</f>
        <v>71.42857142857143</v>
      </c>
      <c r="I597" s="115"/>
      <c r="J597" s="151"/>
    </row>
    <row r="598" spans="1:10" ht="16.5" customHeight="1">
      <c r="A598" s="140"/>
      <c r="B598" s="149"/>
      <c r="C598" s="109"/>
      <c r="D598" s="112"/>
      <c r="E598" s="112"/>
      <c r="F598" s="112"/>
      <c r="G598" s="112"/>
      <c r="H598" s="112"/>
      <c r="I598" s="115"/>
      <c r="J598" s="151"/>
    </row>
    <row r="599" spans="1:10" ht="7.5" customHeight="1">
      <c r="A599" s="140"/>
      <c r="B599" s="149"/>
      <c r="C599" s="109"/>
      <c r="D599" s="112"/>
      <c r="E599" s="112"/>
      <c r="F599" s="112"/>
      <c r="G599" s="112"/>
      <c r="H599" s="112"/>
      <c r="I599" s="115"/>
      <c r="J599" s="151"/>
    </row>
    <row r="600" spans="1:10" ht="7.5" customHeight="1" thickBot="1">
      <c r="A600" s="141"/>
      <c r="B600" s="162"/>
      <c r="C600" s="110"/>
      <c r="D600" s="113"/>
      <c r="E600" s="113"/>
      <c r="F600" s="113"/>
      <c r="G600" s="113"/>
      <c r="H600" s="113"/>
      <c r="I600" s="116"/>
      <c r="J600" s="152"/>
    </row>
    <row r="601" spans="1:10" ht="16.5" customHeight="1" thickBot="1">
      <c r="A601" s="139" t="s">
        <v>262</v>
      </c>
      <c r="B601" s="148" t="s">
        <v>135</v>
      </c>
      <c r="C601" s="38" t="s">
        <v>334</v>
      </c>
      <c r="D601" s="21"/>
      <c r="E601" s="11"/>
      <c r="F601" s="23"/>
      <c r="G601" s="15"/>
      <c r="H601" s="23"/>
      <c r="I601" s="114" t="s">
        <v>132</v>
      </c>
      <c r="J601" s="163" t="s">
        <v>23</v>
      </c>
    </row>
    <row r="602" spans="1:10" ht="16.5" customHeight="1" thickBot="1">
      <c r="A602" s="140"/>
      <c r="B602" s="149"/>
      <c r="C602" s="42" t="s">
        <v>335</v>
      </c>
      <c r="D602" s="21"/>
      <c r="E602" s="5"/>
      <c r="F602" s="5"/>
      <c r="G602" s="5"/>
      <c r="H602" s="18"/>
      <c r="I602" s="115"/>
      <c r="J602" s="151"/>
    </row>
    <row r="603" spans="1:10" ht="16.5" customHeight="1">
      <c r="A603" s="140"/>
      <c r="B603" s="149"/>
      <c r="C603" s="108" t="s">
        <v>336</v>
      </c>
      <c r="D603" s="111"/>
      <c r="E603" s="111"/>
      <c r="F603" s="111"/>
      <c r="G603" s="111"/>
      <c r="H603" s="111"/>
      <c r="I603" s="115"/>
      <c r="J603" s="151"/>
    </row>
    <row r="604" spans="1:10" ht="16.5" customHeight="1">
      <c r="A604" s="140"/>
      <c r="B604" s="149"/>
      <c r="C604" s="109"/>
      <c r="D604" s="112"/>
      <c r="E604" s="112"/>
      <c r="F604" s="112"/>
      <c r="G604" s="112"/>
      <c r="H604" s="112"/>
      <c r="I604" s="115"/>
      <c r="J604" s="151"/>
    </row>
    <row r="605" spans="1:10" ht="8.25" customHeight="1">
      <c r="A605" s="140"/>
      <c r="B605" s="149"/>
      <c r="C605" s="109"/>
      <c r="D605" s="112"/>
      <c r="E605" s="112"/>
      <c r="F605" s="112"/>
      <c r="G605" s="112"/>
      <c r="H605" s="112"/>
      <c r="I605" s="115"/>
      <c r="J605" s="151"/>
    </row>
    <row r="606" spans="1:10" ht="5.25" customHeight="1" thickBot="1">
      <c r="A606" s="141"/>
      <c r="B606" s="162"/>
      <c r="C606" s="110"/>
      <c r="D606" s="113"/>
      <c r="E606" s="113"/>
      <c r="F606" s="113"/>
      <c r="G606" s="113"/>
      <c r="H606" s="113"/>
      <c r="I606" s="225"/>
      <c r="J606" s="152"/>
    </row>
    <row r="607" spans="1:10" ht="16.5" customHeight="1" thickBot="1">
      <c r="A607" s="139" t="s">
        <v>188</v>
      </c>
      <c r="B607" s="148" t="s">
        <v>136</v>
      </c>
      <c r="C607" s="38" t="s">
        <v>334</v>
      </c>
      <c r="D607" s="21"/>
      <c r="E607" s="11"/>
      <c r="F607" s="23"/>
      <c r="G607" s="15"/>
      <c r="H607" s="23"/>
      <c r="I607" s="233" t="s">
        <v>132</v>
      </c>
      <c r="J607" s="163" t="s">
        <v>23</v>
      </c>
    </row>
    <row r="608" spans="1:10" ht="16.5" customHeight="1" thickBot="1">
      <c r="A608" s="140"/>
      <c r="B608" s="149"/>
      <c r="C608" s="42" t="s">
        <v>335</v>
      </c>
      <c r="D608" s="21"/>
      <c r="E608" s="5"/>
      <c r="F608" s="5"/>
      <c r="G608" s="5"/>
      <c r="H608" s="18"/>
      <c r="I608" s="115"/>
      <c r="J608" s="151"/>
    </row>
    <row r="609" spans="1:10" ht="16.5" customHeight="1">
      <c r="A609" s="140"/>
      <c r="B609" s="149"/>
      <c r="C609" s="108" t="s">
        <v>336</v>
      </c>
      <c r="D609" s="111"/>
      <c r="E609" s="111"/>
      <c r="F609" s="111"/>
      <c r="G609" s="111"/>
      <c r="H609" s="111"/>
      <c r="I609" s="115"/>
      <c r="J609" s="151"/>
    </row>
    <row r="610" spans="1:10" ht="16.5" customHeight="1">
      <c r="A610" s="140"/>
      <c r="B610" s="149"/>
      <c r="C610" s="109"/>
      <c r="D610" s="112"/>
      <c r="E610" s="112"/>
      <c r="F610" s="112"/>
      <c r="G610" s="112"/>
      <c r="H610" s="112"/>
      <c r="I610" s="115"/>
      <c r="J610" s="151"/>
    </row>
    <row r="611" spans="1:10" ht="7.5" customHeight="1">
      <c r="A611" s="140"/>
      <c r="B611" s="149"/>
      <c r="C611" s="109"/>
      <c r="D611" s="112"/>
      <c r="E611" s="112"/>
      <c r="F611" s="112"/>
      <c r="G611" s="112"/>
      <c r="H611" s="112"/>
      <c r="I611" s="115"/>
      <c r="J611" s="151"/>
    </row>
    <row r="612" spans="1:10" ht="7.5" customHeight="1" thickBot="1">
      <c r="A612" s="140"/>
      <c r="B612" s="149"/>
      <c r="C612" s="109"/>
      <c r="D612" s="112"/>
      <c r="E612" s="112"/>
      <c r="F612" s="112"/>
      <c r="G612" s="112"/>
      <c r="H612" s="112"/>
      <c r="I612" s="115"/>
      <c r="J612" s="151"/>
    </row>
    <row r="613" spans="1:10" ht="15.75" customHeight="1" thickBot="1">
      <c r="A613" s="142" t="s">
        <v>191</v>
      </c>
      <c r="B613" s="148" t="s">
        <v>137</v>
      </c>
      <c r="C613" s="38" t="s">
        <v>334</v>
      </c>
      <c r="D613" s="21"/>
      <c r="E613" s="11"/>
      <c r="F613" s="23"/>
      <c r="G613" s="15"/>
      <c r="H613" s="23"/>
      <c r="I613" s="114" t="s">
        <v>132</v>
      </c>
      <c r="J613" s="172" t="s">
        <v>23</v>
      </c>
    </row>
    <row r="614" spans="1:10" ht="16.5" customHeight="1" thickBot="1">
      <c r="A614" s="143"/>
      <c r="B614" s="149"/>
      <c r="C614" s="42" t="s">
        <v>335</v>
      </c>
      <c r="D614" s="21"/>
      <c r="E614" s="5"/>
      <c r="F614" s="5"/>
      <c r="G614" s="5"/>
      <c r="H614" s="18"/>
      <c r="I614" s="115"/>
      <c r="J614" s="173"/>
    </row>
    <row r="615" spans="1:10" ht="10.5" customHeight="1">
      <c r="A615" s="143"/>
      <c r="B615" s="149"/>
      <c r="C615" s="108" t="s">
        <v>336</v>
      </c>
      <c r="D615" s="111"/>
      <c r="E615" s="111"/>
      <c r="F615" s="111"/>
      <c r="G615" s="111"/>
      <c r="H615" s="111"/>
      <c r="I615" s="115"/>
      <c r="J615" s="173"/>
    </row>
    <row r="616" spans="1:10" ht="12.75" customHeight="1">
      <c r="A616" s="143"/>
      <c r="B616" s="149"/>
      <c r="C616" s="109"/>
      <c r="D616" s="112"/>
      <c r="E616" s="112"/>
      <c r="F616" s="112"/>
      <c r="G616" s="112"/>
      <c r="H616" s="112"/>
      <c r="I616" s="115"/>
      <c r="J616" s="173"/>
    </row>
    <row r="617" spans="1:10" ht="12" customHeight="1">
      <c r="A617" s="143"/>
      <c r="B617" s="149"/>
      <c r="C617" s="109"/>
      <c r="D617" s="112"/>
      <c r="E617" s="112"/>
      <c r="F617" s="112"/>
      <c r="G617" s="112"/>
      <c r="H617" s="112"/>
      <c r="I617" s="115"/>
      <c r="J617" s="173"/>
    </row>
    <row r="618" spans="1:10" ht="14.25" customHeight="1" thickBot="1">
      <c r="A618" s="144"/>
      <c r="B618" s="162"/>
      <c r="C618" s="110"/>
      <c r="D618" s="113"/>
      <c r="E618" s="113"/>
      <c r="F618" s="113"/>
      <c r="G618" s="113"/>
      <c r="H618" s="113"/>
      <c r="I618" s="116"/>
      <c r="J618" s="174"/>
    </row>
    <row r="619" spans="1:10" ht="23.25" customHeight="1" thickBot="1">
      <c r="A619" s="140" t="s">
        <v>194</v>
      </c>
      <c r="B619" s="149" t="s">
        <v>259</v>
      </c>
      <c r="C619" s="42" t="s">
        <v>334</v>
      </c>
      <c r="D619" s="19">
        <f>SUM(E619+F619+G619+H619)</f>
        <v>0.5</v>
      </c>
      <c r="E619" s="5"/>
      <c r="F619" s="9"/>
      <c r="G619" s="17"/>
      <c r="H619" s="9">
        <v>0.5</v>
      </c>
      <c r="I619" s="115" t="s">
        <v>260</v>
      </c>
      <c r="J619" s="151" t="s">
        <v>24</v>
      </c>
    </row>
    <row r="620" spans="1:10" ht="15" customHeight="1" thickBot="1">
      <c r="A620" s="140"/>
      <c r="B620" s="149"/>
      <c r="C620" s="42" t="s">
        <v>335</v>
      </c>
      <c r="D620" s="21"/>
      <c r="E620" s="5"/>
      <c r="F620" s="5"/>
      <c r="G620" s="5"/>
      <c r="H620" s="18"/>
      <c r="I620" s="115"/>
      <c r="J620" s="151"/>
    </row>
    <row r="621" spans="1:10" ht="16.5" customHeight="1">
      <c r="A621" s="140"/>
      <c r="B621" s="149"/>
      <c r="C621" s="108" t="s">
        <v>336</v>
      </c>
      <c r="D621" s="111"/>
      <c r="E621" s="111"/>
      <c r="F621" s="111"/>
      <c r="G621" s="111"/>
      <c r="H621" s="111"/>
      <c r="I621" s="115"/>
      <c r="J621" s="151"/>
    </row>
    <row r="622" spans="1:10" ht="11.25" customHeight="1">
      <c r="A622" s="140"/>
      <c r="B622" s="149"/>
      <c r="C622" s="109"/>
      <c r="D622" s="112"/>
      <c r="E622" s="112"/>
      <c r="F622" s="112"/>
      <c r="G622" s="112"/>
      <c r="H622" s="112"/>
      <c r="I622" s="115"/>
      <c r="J622" s="151"/>
    </row>
    <row r="623" spans="1:10" ht="7.5" customHeight="1">
      <c r="A623" s="140"/>
      <c r="B623" s="149"/>
      <c r="C623" s="109"/>
      <c r="D623" s="112"/>
      <c r="E623" s="112"/>
      <c r="F623" s="112"/>
      <c r="G623" s="112"/>
      <c r="H623" s="112"/>
      <c r="I623" s="115"/>
      <c r="J623" s="151"/>
    </row>
    <row r="624" spans="1:10" ht="13.5" thickBot="1">
      <c r="A624" s="141"/>
      <c r="B624" s="162"/>
      <c r="C624" s="110"/>
      <c r="D624" s="113"/>
      <c r="E624" s="113"/>
      <c r="F624" s="113"/>
      <c r="G624" s="113"/>
      <c r="H624" s="113"/>
      <c r="I624" s="116"/>
      <c r="J624" s="152"/>
    </row>
    <row r="625" spans="1:10" ht="16.5" customHeight="1" thickBot="1">
      <c r="A625" s="139" t="s">
        <v>196</v>
      </c>
      <c r="B625" s="148" t="s">
        <v>241</v>
      </c>
      <c r="C625" s="38" t="s">
        <v>334</v>
      </c>
      <c r="D625" s="21">
        <f>SUM(E625+F625+G625+H625)</f>
        <v>2</v>
      </c>
      <c r="E625" s="11"/>
      <c r="F625" s="23"/>
      <c r="G625" s="15"/>
      <c r="H625" s="23">
        <v>2</v>
      </c>
      <c r="I625" s="114" t="s">
        <v>260</v>
      </c>
      <c r="J625" s="163" t="s">
        <v>24</v>
      </c>
    </row>
    <row r="626" spans="1:10" ht="16.5" customHeight="1" thickBot="1">
      <c r="A626" s="140"/>
      <c r="B626" s="149"/>
      <c r="C626" s="42" t="s">
        <v>335</v>
      </c>
      <c r="D626" s="23"/>
      <c r="E626" s="5"/>
      <c r="F626" s="5"/>
      <c r="G626" s="5"/>
      <c r="H626" s="23"/>
      <c r="I626" s="115"/>
      <c r="J626" s="151"/>
    </row>
    <row r="627" spans="1:10" ht="16.5" customHeight="1">
      <c r="A627" s="140"/>
      <c r="B627" s="149"/>
      <c r="C627" s="108" t="s">
        <v>336</v>
      </c>
      <c r="D627" s="111"/>
      <c r="E627" s="111"/>
      <c r="F627" s="111"/>
      <c r="G627" s="111"/>
      <c r="H627" s="111"/>
      <c r="I627" s="115"/>
      <c r="J627" s="151"/>
    </row>
    <row r="628" spans="1:10" ht="4.5" customHeight="1">
      <c r="A628" s="140"/>
      <c r="B628" s="149"/>
      <c r="C628" s="109"/>
      <c r="D628" s="112"/>
      <c r="E628" s="112"/>
      <c r="F628" s="112"/>
      <c r="G628" s="112"/>
      <c r="H628" s="112"/>
      <c r="I628" s="115"/>
      <c r="J628" s="151"/>
    </row>
    <row r="629" spans="1:10" ht="3.75" customHeight="1">
      <c r="A629" s="140"/>
      <c r="B629" s="149"/>
      <c r="C629" s="109"/>
      <c r="D629" s="112"/>
      <c r="E629" s="112"/>
      <c r="F629" s="112"/>
      <c r="G629" s="112"/>
      <c r="H629" s="112"/>
      <c r="I629" s="115"/>
      <c r="J629" s="151"/>
    </row>
    <row r="630" spans="1:10" ht="21.75" customHeight="1" thickBot="1">
      <c r="A630" s="141"/>
      <c r="B630" s="162"/>
      <c r="C630" s="110"/>
      <c r="D630" s="113"/>
      <c r="E630" s="113"/>
      <c r="F630" s="113"/>
      <c r="G630" s="113"/>
      <c r="H630" s="113"/>
      <c r="I630" s="116"/>
      <c r="J630" s="152"/>
    </row>
    <row r="631" spans="1:10" ht="16.5" customHeight="1" thickBot="1">
      <c r="A631" s="139" t="s">
        <v>197</v>
      </c>
      <c r="B631" s="148" t="s">
        <v>263</v>
      </c>
      <c r="C631" s="38" t="s">
        <v>334</v>
      </c>
      <c r="D631" s="21">
        <f>SUM(E631+F631+G631+H631)</f>
        <v>0.5</v>
      </c>
      <c r="E631" s="11"/>
      <c r="F631" s="23"/>
      <c r="G631" s="15"/>
      <c r="H631" s="23">
        <v>0.5</v>
      </c>
      <c r="I631" s="114" t="s">
        <v>260</v>
      </c>
      <c r="J631" s="163" t="s">
        <v>24</v>
      </c>
    </row>
    <row r="632" spans="1:10" ht="16.5" customHeight="1" thickBot="1">
      <c r="A632" s="140"/>
      <c r="B632" s="149"/>
      <c r="C632" s="42" t="s">
        <v>335</v>
      </c>
      <c r="D632" s="21"/>
      <c r="E632" s="5"/>
      <c r="F632" s="5"/>
      <c r="G632" s="5"/>
      <c r="H632" s="18"/>
      <c r="I632" s="115"/>
      <c r="J632" s="151"/>
    </row>
    <row r="633" spans="1:10" ht="16.5" customHeight="1">
      <c r="A633" s="140"/>
      <c r="B633" s="149"/>
      <c r="C633" s="108" t="s">
        <v>336</v>
      </c>
      <c r="D633" s="111"/>
      <c r="E633" s="111"/>
      <c r="F633" s="111"/>
      <c r="G633" s="111"/>
      <c r="H633" s="111"/>
      <c r="I633" s="115"/>
      <c r="J633" s="151"/>
    </row>
    <row r="634" spans="1:10" ht="16.5" customHeight="1">
      <c r="A634" s="140"/>
      <c r="B634" s="149"/>
      <c r="C634" s="109"/>
      <c r="D634" s="112"/>
      <c r="E634" s="112"/>
      <c r="F634" s="112"/>
      <c r="G634" s="112"/>
      <c r="H634" s="112"/>
      <c r="I634" s="115"/>
      <c r="J634" s="151"/>
    </row>
    <row r="635" spans="1:10" ht="16.5" customHeight="1">
      <c r="A635" s="140"/>
      <c r="B635" s="149"/>
      <c r="C635" s="109"/>
      <c r="D635" s="112"/>
      <c r="E635" s="112"/>
      <c r="F635" s="112"/>
      <c r="G635" s="112"/>
      <c r="H635" s="112"/>
      <c r="I635" s="115"/>
      <c r="J635" s="151"/>
    </row>
    <row r="636" spans="1:10" ht="29.25" customHeight="1" thickBot="1">
      <c r="A636" s="141"/>
      <c r="B636" s="162"/>
      <c r="C636" s="110"/>
      <c r="D636" s="113"/>
      <c r="E636" s="113"/>
      <c r="F636" s="113"/>
      <c r="G636" s="113"/>
      <c r="H636" s="113"/>
      <c r="I636" s="116"/>
      <c r="J636" s="152"/>
    </row>
    <row r="637" spans="1:10" ht="16.5" customHeight="1" thickBot="1">
      <c r="A637" s="139" t="s">
        <v>198</v>
      </c>
      <c r="B637" s="148" t="s">
        <v>189</v>
      </c>
      <c r="C637" s="38" t="s">
        <v>334</v>
      </c>
      <c r="D637" s="21">
        <f>SUM(E637+F637+G637+H637)</f>
        <v>200.9</v>
      </c>
      <c r="E637" s="11"/>
      <c r="F637" s="23"/>
      <c r="G637" s="15"/>
      <c r="H637" s="23">
        <v>200.9</v>
      </c>
      <c r="I637" s="114" t="s">
        <v>190</v>
      </c>
      <c r="J637" s="163" t="s">
        <v>26</v>
      </c>
    </row>
    <row r="638" spans="1:10" ht="16.5" customHeight="1" thickBot="1">
      <c r="A638" s="140"/>
      <c r="B638" s="149"/>
      <c r="C638" s="42" t="s">
        <v>335</v>
      </c>
      <c r="D638" s="21">
        <f>SUM(E638+F638+G638+H638)</f>
        <v>308</v>
      </c>
      <c r="E638" s="5"/>
      <c r="F638" s="5"/>
      <c r="G638" s="5"/>
      <c r="H638" s="23">
        <v>308</v>
      </c>
      <c r="I638" s="115"/>
      <c r="J638" s="151"/>
    </row>
    <row r="639" spans="1:10" ht="8.25" customHeight="1">
      <c r="A639" s="140"/>
      <c r="B639" s="149"/>
      <c r="C639" s="108" t="s">
        <v>336</v>
      </c>
      <c r="D639" s="111">
        <f>SUM(D638/D637)*100</f>
        <v>153.31010452961672</v>
      </c>
      <c r="E639" s="111"/>
      <c r="F639" s="111"/>
      <c r="G639" s="111"/>
      <c r="H639" s="111">
        <f>SUM(H638/H637)*100</f>
        <v>153.31010452961672</v>
      </c>
      <c r="I639" s="115"/>
      <c r="J639" s="151"/>
    </row>
    <row r="640" spans="1:10" ht="5.25" customHeight="1">
      <c r="A640" s="140"/>
      <c r="B640" s="149"/>
      <c r="C640" s="109"/>
      <c r="D640" s="112"/>
      <c r="E640" s="112"/>
      <c r="F640" s="112"/>
      <c r="G640" s="112"/>
      <c r="H640" s="112"/>
      <c r="I640" s="115"/>
      <c r="J640" s="151"/>
    </row>
    <row r="641" spans="1:10" ht="13.5" customHeight="1">
      <c r="A641" s="140"/>
      <c r="B641" s="149"/>
      <c r="C641" s="109"/>
      <c r="D641" s="112"/>
      <c r="E641" s="112"/>
      <c r="F641" s="112"/>
      <c r="G641" s="112"/>
      <c r="H641" s="112"/>
      <c r="I641" s="115"/>
      <c r="J641" s="151"/>
    </row>
    <row r="642" spans="1:10" ht="51" customHeight="1" thickBot="1">
      <c r="A642" s="141"/>
      <c r="B642" s="162"/>
      <c r="C642" s="110"/>
      <c r="D642" s="113"/>
      <c r="E642" s="113"/>
      <c r="F642" s="113"/>
      <c r="G642" s="113"/>
      <c r="H642" s="113"/>
      <c r="I642" s="116"/>
      <c r="J642" s="152"/>
    </row>
    <row r="643" spans="1:10" ht="16.5" customHeight="1" thickBot="1">
      <c r="A643" s="139" t="s">
        <v>202</v>
      </c>
      <c r="B643" s="148" t="s">
        <v>192</v>
      </c>
      <c r="C643" s="38" t="s">
        <v>334</v>
      </c>
      <c r="D643" s="21">
        <f>SUM(E643+F643+G643+H643)</f>
        <v>0.6</v>
      </c>
      <c r="E643" s="11"/>
      <c r="F643" s="23"/>
      <c r="G643" s="15"/>
      <c r="H643" s="23">
        <v>0.6</v>
      </c>
      <c r="I643" s="114" t="s">
        <v>193</v>
      </c>
      <c r="J643" s="163" t="s">
        <v>24</v>
      </c>
    </row>
    <row r="644" spans="1:10" ht="16.5" customHeight="1" thickBot="1">
      <c r="A644" s="140"/>
      <c r="B644" s="149"/>
      <c r="C644" s="42" t="s">
        <v>335</v>
      </c>
      <c r="D644" s="21"/>
      <c r="E644" s="5"/>
      <c r="F644" s="5"/>
      <c r="G644" s="5"/>
      <c r="H644" s="18"/>
      <c r="I644" s="115"/>
      <c r="J644" s="151"/>
    </row>
    <row r="645" spans="1:10" ht="12.75" customHeight="1">
      <c r="A645" s="140"/>
      <c r="B645" s="149"/>
      <c r="C645" s="108" t="s">
        <v>336</v>
      </c>
      <c r="D645" s="111"/>
      <c r="E645" s="111"/>
      <c r="F645" s="111"/>
      <c r="G645" s="111"/>
      <c r="H645" s="111"/>
      <c r="I645" s="115"/>
      <c r="J645" s="151"/>
    </row>
    <row r="646" spans="1:10" ht="12.75" customHeight="1">
      <c r="A646" s="140"/>
      <c r="B646" s="149"/>
      <c r="C646" s="109"/>
      <c r="D646" s="112"/>
      <c r="E646" s="112"/>
      <c r="F646" s="112"/>
      <c r="G646" s="112"/>
      <c r="H646" s="112"/>
      <c r="I646" s="115"/>
      <c r="J646" s="151"/>
    </row>
    <row r="647" spans="1:10" ht="23.25" customHeight="1">
      <c r="A647" s="140"/>
      <c r="B647" s="149"/>
      <c r="C647" s="109"/>
      <c r="D647" s="112"/>
      <c r="E647" s="112"/>
      <c r="F647" s="112"/>
      <c r="G647" s="112"/>
      <c r="H647" s="112"/>
      <c r="I647" s="115"/>
      <c r="J647" s="151"/>
    </row>
    <row r="648" spans="1:10" ht="19.5" customHeight="1" thickBot="1">
      <c r="A648" s="141"/>
      <c r="B648" s="162"/>
      <c r="C648" s="110"/>
      <c r="D648" s="113"/>
      <c r="E648" s="113"/>
      <c r="F648" s="113"/>
      <c r="G648" s="113"/>
      <c r="H648" s="113"/>
      <c r="I648" s="116"/>
      <c r="J648" s="152"/>
    </row>
    <row r="649" spans="1:10" ht="16.5" customHeight="1" thickBot="1">
      <c r="A649" s="139" t="s">
        <v>204</v>
      </c>
      <c r="B649" s="148" t="s">
        <v>195</v>
      </c>
      <c r="C649" s="38" t="s">
        <v>334</v>
      </c>
      <c r="D649" s="21"/>
      <c r="E649" s="11"/>
      <c r="F649" s="23"/>
      <c r="G649" s="15"/>
      <c r="H649" s="23"/>
      <c r="I649" s="114" t="s">
        <v>193</v>
      </c>
      <c r="J649" s="163" t="s">
        <v>23</v>
      </c>
    </row>
    <row r="650" spans="1:10" ht="16.5" customHeight="1" thickBot="1">
      <c r="A650" s="140"/>
      <c r="B650" s="149"/>
      <c r="C650" s="42" t="s">
        <v>335</v>
      </c>
      <c r="D650" s="21"/>
      <c r="E650" s="5"/>
      <c r="F650" s="5"/>
      <c r="G650" s="5"/>
      <c r="H650" s="18"/>
      <c r="I650" s="115"/>
      <c r="J650" s="151"/>
    </row>
    <row r="651" spans="1:10" ht="16.5" customHeight="1">
      <c r="A651" s="140"/>
      <c r="B651" s="149"/>
      <c r="C651" s="108" t="s">
        <v>336</v>
      </c>
      <c r="D651" s="111"/>
      <c r="E651" s="111"/>
      <c r="F651" s="111"/>
      <c r="G651" s="111"/>
      <c r="H651" s="111"/>
      <c r="I651" s="115"/>
      <c r="J651" s="151"/>
    </row>
    <row r="652" spans="1:10" ht="14.25" customHeight="1">
      <c r="A652" s="140"/>
      <c r="B652" s="149"/>
      <c r="C652" s="109"/>
      <c r="D652" s="112"/>
      <c r="E652" s="112"/>
      <c r="F652" s="112"/>
      <c r="G652" s="112"/>
      <c r="H652" s="112"/>
      <c r="I652" s="115"/>
      <c r="J652" s="151"/>
    </row>
    <row r="653" spans="1:10" ht="4.5" customHeight="1">
      <c r="A653" s="140"/>
      <c r="B653" s="149"/>
      <c r="C653" s="109"/>
      <c r="D653" s="112"/>
      <c r="E653" s="112"/>
      <c r="F653" s="112"/>
      <c r="G653" s="112"/>
      <c r="H653" s="112"/>
      <c r="I653" s="115"/>
      <c r="J653" s="151"/>
    </row>
    <row r="654" spans="1:10" ht="15.75" customHeight="1" thickBot="1">
      <c r="A654" s="141"/>
      <c r="B654" s="162"/>
      <c r="C654" s="110"/>
      <c r="D654" s="113"/>
      <c r="E654" s="113"/>
      <c r="F654" s="113"/>
      <c r="G654" s="113"/>
      <c r="H654" s="113"/>
      <c r="I654" s="116"/>
      <c r="J654" s="152"/>
    </row>
    <row r="655" spans="1:10" ht="16.5" customHeight="1" thickBot="1">
      <c r="A655" s="139" t="s">
        <v>206</v>
      </c>
      <c r="B655" s="148" t="s">
        <v>49</v>
      </c>
      <c r="C655" s="38" t="s">
        <v>334</v>
      </c>
      <c r="D655" s="21">
        <f>SUM(E655+F655+G655+H655)</f>
        <v>0.65</v>
      </c>
      <c r="E655" s="11"/>
      <c r="F655" s="23"/>
      <c r="G655" s="15"/>
      <c r="H655" s="23">
        <v>0.65</v>
      </c>
      <c r="I655" s="114" t="s">
        <v>200</v>
      </c>
      <c r="J655" s="163" t="s">
        <v>24</v>
      </c>
    </row>
    <row r="656" spans="1:10" ht="16.5" customHeight="1" thickBot="1">
      <c r="A656" s="140"/>
      <c r="B656" s="149"/>
      <c r="C656" s="42" t="s">
        <v>335</v>
      </c>
      <c r="D656" s="21"/>
      <c r="E656" s="5"/>
      <c r="F656" s="5"/>
      <c r="G656" s="5"/>
      <c r="H656" s="18"/>
      <c r="I656" s="115"/>
      <c r="J656" s="151"/>
    </row>
    <row r="657" spans="1:10" ht="11.25" customHeight="1">
      <c r="A657" s="140"/>
      <c r="B657" s="149"/>
      <c r="C657" s="108" t="s">
        <v>336</v>
      </c>
      <c r="D657" s="111"/>
      <c r="E657" s="111"/>
      <c r="F657" s="111"/>
      <c r="G657" s="111"/>
      <c r="H657" s="111"/>
      <c r="I657" s="115"/>
      <c r="J657" s="151"/>
    </row>
    <row r="658" spans="1:10" ht="4.5" customHeight="1">
      <c r="A658" s="140"/>
      <c r="B658" s="149"/>
      <c r="C658" s="109"/>
      <c r="D658" s="112"/>
      <c r="E658" s="112"/>
      <c r="F658" s="112"/>
      <c r="G658" s="112"/>
      <c r="H658" s="112"/>
      <c r="I658" s="115"/>
      <c r="J658" s="151"/>
    </row>
    <row r="659" spans="1:10" ht="15" customHeight="1">
      <c r="A659" s="140"/>
      <c r="B659" s="149"/>
      <c r="C659" s="109"/>
      <c r="D659" s="112"/>
      <c r="E659" s="112"/>
      <c r="F659" s="112"/>
      <c r="G659" s="112"/>
      <c r="H659" s="112"/>
      <c r="I659" s="115"/>
      <c r="J659" s="151"/>
    </row>
    <row r="660" spans="1:10" ht="16.5" customHeight="1" thickBot="1">
      <c r="A660" s="141"/>
      <c r="B660" s="162"/>
      <c r="C660" s="110"/>
      <c r="D660" s="113"/>
      <c r="E660" s="113"/>
      <c r="F660" s="113"/>
      <c r="G660" s="113"/>
      <c r="H660" s="113"/>
      <c r="I660" s="116"/>
      <c r="J660" s="152"/>
    </row>
    <row r="661" spans="1:10" ht="16.5" customHeight="1" thickBot="1">
      <c r="A661" s="139" t="s">
        <v>207</v>
      </c>
      <c r="B661" s="148" t="s">
        <v>50</v>
      </c>
      <c r="C661" s="38" t="s">
        <v>334</v>
      </c>
      <c r="D661" s="21">
        <f>SUM(E661+F661+G661+H661)</f>
        <v>1.6</v>
      </c>
      <c r="E661" s="11"/>
      <c r="F661" s="23"/>
      <c r="G661" s="15"/>
      <c r="H661" s="23">
        <v>1.6</v>
      </c>
      <c r="I661" s="114" t="s">
        <v>200</v>
      </c>
      <c r="J661" s="163" t="s">
        <v>24</v>
      </c>
    </row>
    <row r="662" spans="1:10" ht="16.5" customHeight="1" thickBot="1">
      <c r="A662" s="140"/>
      <c r="B662" s="149"/>
      <c r="C662" s="42" t="s">
        <v>335</v>
      </c>
      <c r="D662" s="21"/>
      <c r="E662" s="5"/>
      <c r="F662" s="5"/>
      <c r="G662" s="5"/>
      <c r="H662" s="18"/>
      <c r="I662" s="115"/>
      <c r="J662" s="151"/>
    </row>
    <row r="663" spans="1:10" ht="15.75" customHeight="1">
      <c r="A663" s="140"/>
      <c r="B663" s="149"/>
      <c r="C663" s="108" t="s">
        <v>336</v>
      </c>
      <c r="D663" s="111"/>
      <c r="E663" s="111"/>
      <c r="F663" s="111"/>
      <c r="G663" s="111"/>
      <c r="H663" s="111"/>
      <c r="I663" s="115"/>
      <c r="J663" s="151"/>
    </row>
    <row r="664" spans="1:10" ht="11.25" customHeight="1">
      <c r="A664" s="140"/>
      <c r="B664" s="149"/>
      <c r="C664" s="109"/>
      <c r="D664" s="112"/>
      <c r="E664" s="112"/>
      <c r="F664" s="112"/>
      <c r="G664" s="112"/>
      <c r="H664" s="112"/>
      <c r="I664" s="115"/>
      <c r="J664" s="151"/>
    </row>
    <row r="665" spans="1:10" ht="11.25" customHeight="1">
      <c r="A665" s="140"/>
      <c r="B665" s="149"/>
      <c r="C665" s="109"/>
      <c r="D665" s="112"/>
      <c r="E665" s="112"/>
      <c r="F665" s="112"/>
      <c r="G665" s="112"/>
      <c r="H665" s="112"/>
      <c r="I665" s="115"/>
      <c r="J665" s="151"/>
    </row>
    <row r="666" spans="1:10" ht="13.5" thickBot="1">
      <c r="A666" s="141"/>
      <c r="B666" s="162"/>
      <c r="C666" s="110"/>
      <c r="D666" s="113"/>
      <c r="E666" s="113"/>
      <c r="F666" s="113"/>
      <c r="G666" s="113"/>
      <c r="H666" s="113"/>
      <c r="I666" s="116"/>
      <c r="J666" s="152"/>
    </row>
    <row r="667" spans="1:10" ht="16.5" customHeight="1" thickBot="1">
      <c r="A667" s="139" t="s">
        <v>210</v>
      </c>
      <c r="B667" s="148" t="s">
        <v>199</v>
      </c>
      <c r="C667" s="38" t="s">
        <v>334</v>
      </c>
      <c r="D667" s="21">
        <f>SUM(E667+F667+G667+H667)</f>
        <v>113</v>
      </c>
      <c r="E667" s="11"/>
      <c r="F667" s="23"/>
      <c r="G667" s="15"/>
      <c r="H667" s="23">
        <v>113</v>
      </c>
      <c r="I667" s="114" t="s">
        <v>201</v>
      </c>
      <c r="J667" s="163" t="s">
        <v>32</v>
      </c>
    </row>
    <row r="668" spans="1:10" ht="16.5" customHeight="1" thickBot="1">
      <c r="A668" s="140"/>
      <c r="B668" s="149"/>
      <c r="C668" s="42" t="s">
        <v>335</v>
      </c>
      <c r="D668" s="21">
        <f>SUM(E668+F668+G668+H668)</f>
        <v>2.605</v>
      </c>
      <c r="E668" s="5"/>
      <c r="F668" s="5">
        <v>1.9</v>
      </c>
      <c r="G668" s="5"/>
      <c r="H668" s="18">
        <v>0.705</v>
      </c>
      <c r="I668" s="115"/>
      <c r="J668" s="151"/>
    </row>
    <row r="669" spans="1:10" ht="11.25" customHeight="1">
      <c r="A669" s="140"/>
      <c r="B669" s="149"/>
      <c r="C669" s="108" t="s">
        <v>336</v>
      </c>
      <c r="D669" s="111">
        <f>SUM(D668/D667)*100</f>
        <v>2.3053097345132745</v>
      </c>
      <c r="E669" s="111"/>
      <c r="F669" s="111"/>
      <c r="G669" s="111"/>
      <c r="H669" s="111">
        <f>SUM(H668/H667)*100</f>
        <v>0.6238938053097345</v>
      </c>
      <c r="I669" s="115"/>
      <c r="J669" s="151"/>
    </row>
    <row r="670" spans="1:10" ht="12.75" customHeight="1">
      <c r="A670" s="140"/>
      <c r="B670" s="149"/>
      <c r="C670" s="109"/>
      <c r="D670" s="112"/>
      <c r="E670" s="112"/>
      <c r="F670" s="112"/>
      <c r="G670" s="112"/>
      <c r="H670" s="112"/>
      <c r="I670" s="115"/>
      <c r="J670" s="151"/>
    </row>
    <row r="671" spans="1:10" ht="16.5" customHeight="1">
      <c r="A671" s="140"/>
      <c r="B671" s="149"/>
      <c r="C671" s="109"/>
      <c r="D671" s="112"/>
      <c r="E671" s="112"/>
      <c r="F671" s="112"/>
      <c r="G671" s="112"/>
      <c r="H671" s="112"/>
      <c r="I671" s="115"/>
      <c r="J671" s="151"/>
    </row>
    <row r="672" spans="1:10" ht="83.25" customHeight="1" thickBot="1">
      <c r="A672" s="141"/>
      <c r="B672" s="162"/>
      <c r="C672" s="110"/>
      <c r="D672" s="113"/>
      <c r="E672" s="113"/>
      <c r="F672" s="113"/>
      <c r="G672" s="113"/>
      <c r="H672" s="113"/>
      <c r="I672" s="116"/>
      <c r="J672" s="152"/>
    </row>
    <row r="673" spans="1:10" ht="15" customHeight="1" thickBot="1">
      <c r="A673" s="139" t="s">
        <v>298</v>
      </c>
      <c r="B673" s="148" t="s">
        <v>203</v>
      </c>
      <c r="C673" s="38" t="s">
        <v>334</v>
      </c>
      <c r="D673" s="21">
        <f>SUM(E673+F673+G673+H673)</f>
        <v>1.5</v>
      </c>
      <c r="E673" s="11"/>
      <c r="F673" s="23"/>
      <c r="G673" s="15"/>
      <c r="H673" s="23">
        <v>1.5</v>
      </c>
      <c r="I673" s="114" t="s">
        <v>121</v>
      </c>
      <c r="J673" s="163" t="s">
        <v>25</v>
      </c>
    </row>
    <row r="674" spans="1:10" ht="16.5" customHeight="1" thickBot="1">
      <c r="A674" s="140"/>
      <c r="B674" s="149"/>
      <c r="C674" s="42" t="s">
        <v>335</v>
      </c>
      <c r="D674" s="21">
        <f>SUM(E674+F674+G674+H674)</f>
        <v>0.3</v>
      </c>
      <c r="E674" s="5"/>
      <c r="F674" s="5"/>
      <c r="G674" s="5"/>
      <c r="H674" s="18">
        <v>0.3</v>
      </c>
      <c r="I674" s="115"/>
      <c r="J674" s="151"/>
    </row>
    <row r="675" spans="1:10" ht="16.5" customHeight="1">
      <c r="A675" s="140"/>
      <c r="B675" s="149"/>
      <c r="C675" s="108" t="s">
        <v>336</v>
      </c>
      <c r="D675" s="111">
        <f>SUM(D674/D673)*100</f>
        <v>20</v>
      </c>
      <c r="E675" s="111"/>
      <c r="F675" s="111"/>
      <c r="G675" s="111"/>
      <c r="H675" s="111">
        <f>SUM(H674/H673)*100</f>
        <v>20</v>
      </c>
      <c r="I675" s="115"/>
      <c r="J675" s="151"/>
    </row>
    <row r="676" spans="1:10" ht="9.75" customHeight="1">
      <c r="A676" s="140"/>
      <c r="B676" s="149"/>
      <c r="C676" s="109"/>
      <c r="D676" s="112"/>
      <c r="E676" s="112"/>
      <c r="F676" s="112"/>
      <c r="G676" s="112"/>
      <c r="H676" s="112"/>
      <c r="I676" s="115"/>
      <c r="J676" s="151"/>
    </row>
    <row r="677" spans="1:10" ht="9.75" customHeight="1">
      <c r="A677" s="140"/>
      <c r="B677" s="149"/>
      <c r="C677" s="109"/>
      <c r="D677" s="112"/>
      <c r="E677" s="112"/>
      <c r="F677" s="112"/>
      <c r="G677" s="112"/>
      <c r="H677" s="112"/>
      <c r="I677" s="115"/>
      <c r="J677" s="151"/>
    </row>
    <row r="678" spans="1:10" ht="10.5" customHeight="1" thickBot="1">
      <c r="A678" s="141"/>
      <c r="B678" s="162"/>
      <c r="C678" s="110"/>
      <c r="D678" s="113"/>
      <c r="E678" s="113"/>
      <c r="F678" s="113"/>
      <c r="G678" s="113"/>
      <c r="H678" s="113"/>
      <c r="I678" s="116"/>
      <c r="J678" s="152"/>
    </row>
    <row r="679" spans="1:10" ht="16.5" customHeight="1" thickBot="1">
      <c r="A679" s="139" t="s">
        <v>299</v>
      </c>
      <c r="B679" s="148" t="s">
        <v>205</v>
      </c>
      <c r="C679" s="38" t="s">
        <v>334</v>
      </c>
      <c r="D679" s="21">
        <f>SUM(E679+F679+G679+H679)</f>
        <v>1.5</v>
      </c>
      <c r="E679" s="11"/>
      <c r="F679" s="23"/>
      <c r="G679" s="15"/>
      <c r="H679" s="23">
        <v>1.5</v>
      </c>
      <c r="I679" s="114" t="s">
        <v>121</v>
      </c>
      <c r="J679" s="163" t="s">
        <v>25</v>
      </c>
    </row>
    <row r="680" spans="1:10" ht="18.75" customHeight="1" thickBot="1">
      <c r="A680" s="140"/>
      <c r="B680" s="149"/>
      <c r="C680" s="42" t="s">
        <v>335</v>
      </c>
      <c r="D680" s="21">
        <f>SUM(E680+F680+G680+H680)</f>
        <v>0.3</v>
      </c>
      <c r="E680" s="5"/>
      <c r="F680" s="5"/>
      <c r="G680" s="5"/>
      <c r="H680" s="18">
        <v>0.3</v>
      </c>
      <c r="I680" s="115"/>
      <c r="J680" s="151"/>
    </row>
    <row r="681" spans="1:10" ht="16.5" customHeight="1">
      <c r="A681" s="140"/>
      <c r="B681" s="149"/>
      <c r="C681" s="108" t="s">
        <v>336</v>
      </c>
      <c r="D681" s="111">
        <f>SUM(D680/D679)*100</f>
        <v>20</v>
      </c>
      <c r="E681" s="111"/>
      <c r="F681" s="111"/>
      <c r="G681" s="111"/>
      <c r="H681" s="111">
        <f>SUM(H680/H679)*100</f>
        <v>20</v>
      </c>
      <c r="I681" s="115"/>
      <c r="J681" s="151"/>
    </row>
    <row r="682" spans="1:10" ht="16.5" customHeight="1">
      <c r="A682" s="140"/>
      <c r="B682" s="149"/>
      <c r="C682" s="109"/>
      <c r="D682" s="112"/>
      <c r="E682" s="112"/>
      <c r="F682" s="112"/>
      <c r="G682" s="112"/>
      <c r="H682" s="112"/>
      <c r="I682" s="115"/>
      <c r="J682" s="151"/>
    </row>
    <row r="683" spans="1:10" ht="12.75" customHeight="1" thickBot="1">
      <c r="A683" s="140"/>
      <c r="B683" s="149"/>
      <c r="C683" s="109"/>
      <c r="D683" s="112"/>
      <c r="E683" s="112"/>
      <c r="F683" s="112"/>
      <c r="G683" s="112"/>
      <c r="H683" s="112"/>
      <c r="I683" s="115"/>
      <c r="J683" s="151"/>
    </row>
    <row r="684" spans="1:10" ht="13.5" hidden="1" thickBot="1">
      <c r="A684" s="141"/>
      <c r="B684" s="162"/>
      <c r="C684" s="110"/>
      <c r="D684" s="113"/>
      <c r="E684" s="113"/>
      <c r="F684" s="113"/>
      <c r="G684" s="113"/>
      <c r="H684" s="113"/>
      <c r="I684" s="116"/>
      <c r="J684" s="152"/>
    </row>
    <row r="685" spans="1:10" ht="13.5" customHeight="1" thickBot="1">
      <c r="A685" s="139" t="s">
        <v>92</v>
      </c>
      <c r="B685" s="148" t="s">
        <v>208</v>
      </c>
      <c r="C685" s="38" t="s">
        <v>334</v>
      </c>
      <c r="D685" s="21">
        <f>SUM(E685+F685+G685+H685)</f>
        <v>18.5</v>
      </c>
      <c r="E685" s="11"/>
      <c r="F685" s="23"/>
      <c r="G685" s="15"/>
      <c r="H685" s="23">
        <v>18.5</v>
      </c>
      <c r="I685" s="114" t="s">
        <v>79</v>
      </c>
      <c r="J685" s="163" t="s">
        <v>25</v>
      </c>
    </row>
    <row r="686" spans="1:10" ht="16.5" customHeight="1" thickBot="1">
      <c r="A686" s="140"/>
      <c r="B686" s="149"/>
      <c r="C686" s="42" t="s">
        <v>335</v>
      </c>
      <c r="D686" s="21"/>
      <c r="E686" s="5"/>
      <c r="F686" s="5"/>
      <c r="G686" s="5"/>
      <c r="H686" s="18"/>
      <c r="I686" s="115"/>
      <c r="J686" s="151"/>
    </row>
    <row r="687" spans="1:10" ht="13.5" customHeight="1">
      <c r="A687" s="140"/>
      <c r="B687" s="149"/>
      <c r="C687" s="108" t="s">
        <v>336</v>
      </c>
      <c r="D687" s="111"/>
      <c r="E687" s="111"/>
      <c r="F687" s="111"/>
      <c r="G687" s="111"/>
      <c r="H687" s="111"/>
      <c r="I687" s="115"/>
      <c r="J687" s="151"/>
    </row>
    <row r="688" spans="1:10" ht="12.75" customHeight="1">
      <c r="A688" s="140"/>
      <c r="B688" s="149"/>
      <c r="C688" s="109"/>
      <c r="D688" s="112"/>
      <c r="E688" s="112"/>
      <c r="F688" s="112"/>
      <c r="G688" s="112"/>
      <c r="H688" s="112"/>
      <c r="I688" s="115"/>
      <c r="J688" s="151"/>
    </row>
    <row r="689" spans="1:10" ht="16.5" customHeight="1">
      <c r="A689" s="140"/>
      <c r="B689" s="149"/>
      <c r="C689" s="109"/>
      <c r="D689" s="112"/>
      <c r="E689" s="112"/>
      <c r="F689" s="112"/>
      <c r="G689" s="112"/>
      <c r="H689" s="112"/>
      <c r="I689" s="115"/>
      <c r="J689" s="151"/>
    </row>
    <row r="690" spans="1:10" ht="5.25" customHeight="1" thickBot="1">
      <c r="A690" s="141"/>
      <c r="B690" s="162"/>
      <c r="C690" s="110"/>
      <c r="D690" s="113"/>
      <c r="E690" s="113"/>
      <c r="F690" s="113"/>
      <c r="G690" s="113"/>
      <c r="H690" s="113"/>
      <c r="I690" s="116"/>
      <c r="J690" s="152"/>
    </row>
    <row r="691" spans="1:10" ht="15.75" customHeight="1" thickBot="1">
      <c r="A691" s="139" t="s">
        <v>93</v>
      </c>
      <c r="B691" s="148" t="s">
        <v>209</v>
      </c>
      <c r="C691" s="38" t="s">
        <v>334</v>
      </c>
      <c r="D691" s="21">
        <f>SUM(E691+F691+G691+H691)</f>
        <v>17</v>
      </c>
      <c r="E691" s="11"/>
      <c r="F691" s="23"/>
      <c r="G691" s="15"/>
      <c r="H691" s="23">
        <v>17</v>
      </c>
      <c r="I691" s="114" t="s">
        <v>79</v>
      </c>
      <c r="J691" s="163" t="s">
        <v>25</v>
      </c>
    </row>
    <row r="692" spans="1:10" ht="16.5" customHeight="1" thickBot="1">
      <c r="A692" s="140"/>
      <c r="B692" s="149"/>
      <c r="C692" s="42" t="s">
        <v>335</v>
      </c>
      <c r="D692" s="21"/>
      <c r="E692" s="5"/>
      <c r="F692" s="5"/>
      <c r="G692" s="5"/>
      <c r="H692" s="18"/>
      <c r="I692" s="115"/>
      <c r="J692" s="151"/>
    </row>
    <row r="693" spans="1:10" ht="15.75" customHeight="1">
      <c r="A693" s="140"/>
      <c r="B693" s="149"/>
      <c r="C693" s="108" t="s">
        <v>336</v>
      </c>
      <c r="D693" s="111"/>
      <c r="E693" s="111"/>
      <c r="F693" s="111"/>
      <c r="G693" s="111"/>
      <c r="H693" s="111"/>
      <c r="I693" s="115"/>
      <c r="J693" s="151"/>
    </row>
    <row r="694" spans="1:10" ht="12.75" customHeight="1">
      <c r="A694" s="140"/>
      <c r="B694" s="149"/>
      <c r="C694" s="109"/>
      <c r="D694" s="112"/>
      <c r="E694" s="112"/>
      <c r="F694" s="112"/>
      <c r="G694" s="112"/>
      <c r="H694" s="112"/>
      <c r="I694" s="115"/>
      <c r="J694" s="151"/>
    </row>
    <row r="695" spans="1:10" ht="16.5" customHeight="1">
      <c r="A695" s="140"/>
      <c r="B695" s="149"/>
      <c r="C695" s="109"/>
      <c r="D695" s="112"/>
      <c r="E695" s="112"/>
      <c r="F695" s="112"/>
      <c r="G695" s="112"/>
      <c r="H695" s="112"/>
      <c r="I695" s="115"/>
      <c r="J695" s="151"/>
    </row>
    <row r="696" spans="1:10" ht="5.25" customHeight="1" thickBot="1">
      <c r="A696" s="141"/>
      <c r="B696" s="162"/>
      <c r="C696" s="110"/>
      <c r="D696" s="113"/>
      <c r="E696" s="113"/>
      <c r="F696" s="113"/>
      <c r="G696" s="113"/>
      <c r="H696" s="113"/>
      <c r="I696" s="116"/>
      <c r="J696" s="152"/>
    </row>
    <row r="697" spans="1:10" ht="16.5" customHeight="1" thickBot="1">
      <c r="A697" s="139" t="s">
        <v>308</v>
      </c>
      <c r="B697" s="148" t="s">
        <v>211</v>
      </c>
      <c r="C697" s="38" t="s">
        <v>334</v>
      </c>
      <c r="D697" s="21">
        <f>SUM(E697+F697+G697+H697)</f>
        <v>18</v>
      </c>
      <c r="E697" s="11"/>
      <c r="F697" s="23"/>
      <c r="G697" s="15"/>
      <c r="H697" s="23">
        <v>18</v>
      </c>
      <c r="I697" s="114" t="s">
        <v>79</v>
      </c>
      <c r="J697" s="163" t="s">
        <v>25</v>
      </c>
    </row>
    <row r="698" spans="1:10" ht="16.5" customHeight="1" thickBot="1">
      <c r="A698" s="140"/>
      <c r="B698" s="149"/>
      <c r="C698" s="42" t="s">
        <v>335</v>
      </c>
      <c r="D698" s="21"/>
      <c r="E698" s="5"/>
      <c r="F698" s="5"/>
      <c r="G698" s="5"/>
      <c r="H698" s="18"/>
      <c r="I698" s="115"/>
      <c r="J698" s="151"/>
    </row>
    <row r="699" spans="1:10" ht="12.75" customHeight="1">
      <c r="A699" s="140"/>
      <c r="B699" s="149"/>
      <c r="C699" s="108" t="s">
        <v>336</v>
      </c>
      <c r="D699" s="111"/>
      <c r="E699" s="111"/>
      <c r="F699" s="111"/>
      <c r="G699" s="111"/>
      <c r="H699" s="111"/>
      <c r="I699" s="115"/>
      <c r="J699" s="151"/>
    </row>
    <row r="700" spans="1:10" ht="12.75" customHeight="1">
      <c r="A700" s="140"/>
      <c r="B700" s="149"/>
      <c r="C700" s="109"/>
      <c r="D700" s="112"/>
      <c r="E700" s="112"/>
      <c r="F700" s="112"/>
      <c r="G700" s="112"/>
      <c r="H700" s="112"/>
      <c r="I700" s="115"/>
      <c r="J700" s="151"/>
    </row>
    <row r="701" spans="1:10" ht="9.75" customHeight="1">
      <c r="A701" s="140"/>
      <c r="B701" s="149"/>
      <c r="C701" s="109"/>
      <c r="D701" s="112"/>
      <c r="E701" s="112"/>
      <c r="F701" s="112"/>
      <c r="G701" s="112"/>
      <c r="H701" s="112"/>
      <c r="I701" s="115"/>
      <c r="J701" s="151"/>
    </row>
    <row r="702" spans="1:10" ht="13.5" thickBot="1">
      <c r="A702" s="141"/>
      <c r="B702" s="162"/>
      <c r="C702" s="110"/>
      <c r="D702" s="113"/>
      <c r="E702" s="113"/>
      <c r="F702" s="113"/>
      <c r="G702" s="113"/>
      <c r="H702" s="113"/>
      <c r="I702" s="116"/>
      <c r="J702" s="152"/>
    </row>
    <row r="703" spans="1:10" ht="16.5" customHeight="1" thickBot="1">
      <c r="A703" s="139"/>
      <c r="B703" s="274" t="s">
        <v>168</v>
      </c>
      <c r="C703" s="74" t="s">
        <v>334</v>
      </c>
      <c r="D703" s="26">
        <f>SUM(E703+F703+G703+H703)</f>
        <v>1229.1370000000002</v>
      </c>
      <c r="E703" s="27">
        <f aca="true" t="shared" si="2" ref="E703:H704">SUM(E467+E473+E479+E485+E491+E498+E504+E510+E516+E522+E528+E534+E540+E546+E553+E559+E565+E571+E577+E583+E589+E595+E601+E607+E613+E619+E625+E631+E637+E643+E649+E655+E661+E667+E673+E679+E685+E691+E697)</f>
        <v>144.594</v>
      </c>
      <c r="F703" s="27">
        <f t="shared" si="2"/>
        <v>68.245</v>
      </c>
      <c r="G703" s="27">
        <f t="shared" si="2"/>
        <v>1.8590000000000002</v>
      </c>
      <c r="H703" s="27">
        <f t="shared" si="2"/>
        <v>1014.4390000000001</v>
      </c>
      <c r="I703" s="161"/>
      <c r="J703" s="139"/>
    </row>
    <row r="704" spans="1:10" ht="19.5" customHeight="1" thickBot="1">
      <c r="A704" s="140"/>
      <c r="B704" s="272"/>
      <c r="C704" s="75" t="s">
        <v>335</v>
      </c>
      <c r="D704" s="28">
        <f>SUM(E704+F704+G704+H704)</f>
        <v>405.839</v>
      </c>
      <c r="E704" s="27">
        <f t="shared" si="2"/>
        <v>4.857</v>
      </c>
      <c r="F704" s="27">
        <f t="shared" si="2"/>
        <v>5.371</v>
      </c>
      <c r="G704" s="27">
        <f t="shared" si="2"/>
        <v>4.219</v>
      </c>
      <c r="H704" s="27">
        <f t="shared" si="2"/>
        <v>391.392</v>
      </c>
      <c r="I704" s="140"/>
      <c r="J704" s="140"/>
    </row>
    <row r="705" spans="1:10" ht="12.75" customHeight="1">
      <c r="A705" s="140"/>
      <c r="B705" s="272"/>
      <c r="C705" s="102" t="s">
        <v>336</v>
      </c>
      <c r="D705" s="105">
        <f>SUM(D704/D703)*100</f>
        <v>33.01820708350655</v>
      </c>
      <c r="E705" s="105">
        <f>SUM(E704/E703)*100</f>
        <v>3.3590605419312003</v>
      </c>
      <c r="F705" s="105">
        <f>SUM(F704/F703)*100</f>
        <v>7.87017363909444</v>
      </c>
      <c r="G705" s="105">
        <f>SUM(G704/G703)*100</f>
        <v>226.94997310381925</v>
      </c>
      <c r="H705" s="105">
        <f>SUM(H704/H703)*100</f>
        <v>38.58211287223776</v>
      </c>
      <c r="I705" s="140"/>
      <c r="J705" s="140"/>
    </row>
    <row r="706" spans="1:10" ht="11.25" customHeight="1">
      <c r="A706" s="140"/>
      <c r="B706" s="272"/>
      <c r="C706" s="103"/>
      <c r="D706" s="106"/>
      <c r="E706" s="106"/>
      <c r="F706" s="106"/>
      <c r="G706" s="106"/>
      <c r="H706" s="106"/>
      <c r="I706" s="140"/>
      <c r="J706" s="140"/>
    </row>
    <row r="707" spans="1:10" ht="11.25" customHeight="1">
      <c r="A707" s="140"/>
      <c r="B707" s="272"/>
      <c r="C707" s="103"/>
      <c r="D707" s="106"/>
      <c r="E707" s="106"/>
      <c r="F707" s="106"/>
      <c r="G707" s="106"/>
      <c r="H707" s="106"/>
      <c r="I707" s="140"/>
      <c r="J707" s="140"/>
    </row>
    <row r="708" spans="1:10" ht="13.5" customHeight="1" thickBot="1">
      <c r="A708" s="141"/>
      <c r="B708" s="273"/>
      <c r="C708" s="104"/>
      <c r="D708" s="107"/>
      <c r="E708" s="107"/>
      <c r="F708" s="107"/>
      <c r="G708" s="107"/>
      <c r="H708" s="107"/>
      <c r="I708" s="141"/>
      <c r="J708" s="141"/>
    </row>
    <row r="709" spans="1:10" ht="14.25" customHeight="1" thickBot="1">
      <c r="A709" s="139"/>
      <c r="B709" s="271" t="s">
        <v>324</v>
      </c>
      <c r="C709" s="74" t="s">
        <v>334</v>
      </c>
      <c r="D709" s="26">
        <f>SUM(E709+F709+G709+H709)</f>
        <v>3328.291</v>
      </c>
      <c r="E709" s="27">
        <f aca="true" t="shared" si="3" ref="E709:H710">SUM(E50+E294+E459+E703)</f>
        <v>254.91199999999998</v>
      </c>
      <c r="F709" s="27">
        <f t="shared" si="3"/>
        <v>487.61699999999996</v>
      </c>
      <c r="G709" s="27">
        <f t="shared" si="3"/>
        <v>219.22000000000003</v>
      </c>
      <c r="H709" s="27">
        <f t="shared" si="3"/>
        <v>2366.542</v>
      </c>
      <c r="I709" s="139"/>
      <c r="J709" s="139"/>
    </row>
    <row r="710" spans="1:10" ht="16.5" customHeight="1" thickBot="1">
      <c r="A710" s="140"/>
      <c r="B710" s="272"/>
      <c r="C710" s="75" t="s">
        <v>335</v>
      </c>
      <c r="D710" s="28">
        <f>SUM(E710+F710+G710+H710)</f>
        <v>1326.719</v>
      </c>
      <c r="E710" s="27">
        <f t="shared" si="3"/>
        <v>265.44900000000007</v>
      </c>
      <c r="F710" s="27">
        <f t="shared" si="3"/>
        <v>343.86299999999994</v>
      </c>
      <c r="G710" s="27">
        <f t="shared" si="3"/>
        <v>96.219</v>
      </c>
      <c r="H710" s="27">
        <f t="shared" si="3"/>
        <v>621.188</v>
      </c>
      <c r="I710" s="140"/>
      <c r="J710" s="140"/>
    </row>
    <row r="711" spans="1:10" ht="16.5" customHeight="1">
      <c r="A711" s="140"/>
      <c r="B711" s="272"/>
      <c r="C711" s="102" t="s">
        <v>336</v>
      </c>
      <c r="D711" s="105">
        <f>SUM(D710/D709)*100</f>
        <v>39.8618690493109</v>
      </c>
      <c r="E711" s="105">
        <f>SUM(E710/E709)*100</f>
        <v>104.13358335425562</v>
      </c>
      <c r="F711" s="105">
        <f>SUM(F710/F709)*100</f>
        <v>70.51907542189873</v>
      </c>
      <c r="G711" s="105">
        <f>SUM(G710/G709)*100</f>
        <v>43.891524495940146</v>
      </c>
      <c r="H711" s="105">
        <f>SUM(H710/H709)*100</f>
        <v>26.248762963006783</v>
      </c>
      <c r="I711" s="140"/>
      <c r="J711" s="140"/>
    </row>
    <row r="712" spans="1:10" ht="13.5" customHeight="1">
      <c r="A712" s="140"/>
      <c r="B712" s="272"/>
      <c r="C712" s="103"/>
      <c r="D712" s="106"/>
      <c r="E712" s="106"/>
      <c r="F712" s="106"/>
      <c r="G712" s="106"/>
      <c r="H712" s="106"/>
      <c r="I712" s="140"/>
      <c r="J712" s="140"/>
    </row>
    <row r="713" spans="1:10" ht="14.25" customHeight="1">
      <c r="A713" s="140"/>
      <c r="B713" s="272"/>
      <c r="C713" s="103"/>
      <c r="D713" s="106"/>
      <c r="E713" s="106"/>
      <c r="F713" s="106"/>
      <c r="G713" s="106"/>
      <c r="H713" s="106"/>
      <c r="I713" s="140"/>
      <c r="J713" s="140"/>
    </row>
    <row r="714" spans="1:10" ht="6.75" customHeight="1" thickBot="1">
      <c r="A714" s="141"/>
      <c r="B714" s="273"/>
      <c r="C714" s="104"/>
      <c r="D714" s="107"/>
      <c r="E714" s="107"/>
      <c r="F714" s="107"/>
      <c r="G714" s="107"/>
      <c r="H714" s="107"/>
      <c r="I714" s="141"/>
      <c r="J714" s="141"/>
    </row>
  </sheetData>
  <sheetProtection/>
  <mergeCells count="1113">
    <mergeCell ref="H469:H472"/>
    <mergeCell ref="D475:D478"/>
    <mergeCell ref="E475:E478"/>
    <mergeCell ref="F475:F478"/>
    <mergeCell ref="D469:D472"/>
    <mergeCell ref="E469:E472"/>
    <mergeCell ref="F469:F472"/>
    <mergeCell ref="G469:G472"/>
    <mergeCell ref="G290:G293"/>
    <mergeCell ref="H290:H293"/>
    <mergeCell ref="C296:C299"/>
    <mergeCell ref="D296:D299"/>
    <mergeCell ref="E296:E299"/>
    <mergeCell ref="F296:F299"/>
    <mergeCell ref="G296:G299"/>
    <mergeCell ref="H296:H299"/>
    <mergeCell ref="E284:E287"/>
    <mergeCell ref="F284:F287"/>
    <mergeCell ref="E290:E293"/>
    <mergeCell ref="F290:F293"/>
    <mergeCell ref="C290:C293"/>
    <mergeCell ref="D290:D293"/>
    <mergeCell ref="C284:C287"/>
    <mergeCell ref="D284:D287"/>
    <mergeCell ref="G278:G281"/>
    <mergeCell ref="H278:H281"/>
    <mergeCell ref="G284:G287"/>
    <mergeCell ref="H284:H287"/>
    <mergeCell ref="C278:C281"/>
    <mergeCell ref="D278:D281"/>
    <mergeCell ref="E278:E281"/>
    <mergeCell ref="F278:F281"/>
    <mergeCell ref="F260:F263"/>
    <mergeCell ref="G260:G263"/>
    <mergeCell ref="H260:H263"/>
    <mergeCell ref="C266:C269"/>
    <mergeCell ref="D266:D269"/>
    <mergeCell ref="E266:E269"/>
    <mergeCell ref="F266:F269"/>
    <mergeCell ref="G266:G269"/>
    <mergeCell ref="H266:H269"/>
    <mergeCell ref="G235:G238"/>
    <mergeCell ref="H235:H238"/>
    <mergeCell ref="E241:E244"/>
    <mergeCell ref="F241:F244"/>
    <mergeCell ref="G241:G244"/>
    <mergeCell ref="H241:H244"/>
    <mergeCell ref="C235:C238"/>
    <mergeCell ref="D235:D238"/>
    <mergeCell ref="E235:E238"/>
    <mergeCell ref="F235:F238"/>
    <mergeCell ref="H254:H257"/>
    <mergeCell ref="H223:H226"/>
    <mergeCell ref="C229:C232"/>
    <mergeCell ref="D229:D232"/>
    <mergeCell ref="E229:E232"/>
    <mergeCell ref="F229:F232"/>
    <mergeCell ref="G229:G232"/>
    <mergeCell ref="H229:H232"/>
    <mergeCell ref="C223:C226"/>
    <mergeCell ref="D223:D226"/>
    <mergeCell ref="D205:D208"/>
    <mergeCell ref="E205:E208"/>
    <mergeCell ref="F205:F208"/>
    <mergeCell ref="F223:F226"/>
    <mergeCell ref="D211:D214"/>
    <mergeCell ref="E211:E214"/>
    <mergeCell ref="F211:F214"/>
    <mergeCell ref="E223:E226"/>
    <mergeCell ref="D199:D202"/>
    <mergeCell ref="E199:E202"/>
    <mergeCell ref="F199:F202"/>
    <mergeCell ref="G199:G202"/>
    <mergeCell ref="G193:G196"/>
    <mergeCell ref="H193:H196"/>
    <mergeCell ref="H211:H214"/>
    <mergeCell ref="J177:J189"/>
    <mergeCell ref="H199:H202"/>
    <mergeCell ref="G211:G214"/>
    <mergeCell ref="D179:D182"/>
    <mergeCell ref="E179:E182"/>
    <mergeCell ref="F179:F182"/>
    <mergeCell ref="G179:G182"/>
    <mergeCell ref="G167:G170"/>
    <mergeCell ref="H167:H170"/>
    <mergeCell ref="C173:C176"/>
    <mergeCell ref="C179:C182"/>
    <mergeCell ref="H173:H176"/>
    <mergeCell ref="H179:H182"/>
    <mergeCell ref="D173:D176"/>
    <mergeCell ref="E173:E176"/>
    <mergeCell ref="F173:F176"/>
    <mergeCell ref="G173:G176"/>
    <mergeCell ref="G155:G158"/>
    <mergeCell ref="H155:H158"/>
    <mergeCell ref="D161:D164"/>
    <mergeCell ref="E161:E164"/>
    <mergeCell ref="F161:F164"/>
    <mergeCell ref="G161:G164"/>
    <mergeCell ref="H161:H164"/>
    <mergeCell ref="E155:E158"/>
    <mergeCell ref="D167:D170"/>
    <mergeCell ref="E167:E170"/>
    <mergeCell ref="F155:F158"/>
    <mergeCell ref="F167:F170"/>
    <mergeCell ref="C155:C158"/>
    <mergeCell ref="C161:C164"/>
    <mergeCell ref="C167:C170"/>
    <mergeCell ref="D155:D158"/>
    <mergeCell ref="H142:H145"/>
    <mergeCell ref="D148:D151"/>
    <mergeCell ref="E148:E151"/>
    <mergeCell ref="F148:F151"/>
    <mergeCell ref="G148:G151"/>
    <mergeCell ref="H148:H151"/>
    <mergeCell ref="D142:D145"/>
    <mergeCell ref="E142:E145"/>
    <mergeCell ref="F142:F145"/>
    <mergeCell ref="G142:G145"/>
    <mergeCell ref="H123:H126"/>
    <mergeCell ref="D129:D132"/>
    <mergeCell ref="E129:E132"/>
    <mergeCell ref="F129:F132"/>
    <mergeCell ref="G129:G132"/>
    <mergeCell ref="H129:H132"/>
    <mergeCell ref="D123:D126"/>
    <mergeCell ref="E123:E126"/>
    <mergeCell ref="F123:F126"/>
    <mergeCell ref="G123:G126"/>
    <mergeCell ref="H110:H113"/>
    <mergeCell ref="D117:D120"/>
    <mergeCell ref="E117:E120"/>
    <mergeCell ref="F117:F120"/>
    <mergeCell ref="G117:G120"/>
    <mergeCell ref="H117:H120"/>
    <mergeCell ref="D110:D113"/>
    <mergeCell ref="E110:E113"/>
    <mergeCell ref="F110:F113"/>
    <mergeCell ref="G110:G113"/>
    <mergeCell ref="H85:H88"/>
    <mergeCell ref="G91:G94"/>
    <mergeCell ref="F91:F94"/>
    <mergeCell ref="E91:E94"/>
    <mergeCell ref="H91:H94"/>
    <mergeCell ref="D85:D88"/>
    <mergeCell ref="E85:E88"/>
    <mergeCell ref="F85:F88"/>
    <mergeCell ref="G85:G88"/>
    <mergeCell ref="D79:D82"/>
    <mergeCell ref="E79:E82"/>
    <mergeCell ref="F79:F82"/>
    <mergeCell ref="G79:G82"/>
    <mergeCell ref="E72:E75"/>
    <mergeCell ref="F72:F75"/>
    <mergeCell ref="G72:G75"/>
    <mergeCell ref="H72:H75"/>
    <mergeCell ref="D66:D69"/>
    <mergeCell ref="E66:E69"/>
    <mergeCell ref="F66:F69"/>
    <mergeCell ref="G66:G69"/>
    <mergeCell ref="F60:F63"/>
    <mergeCell ref="G60:G63"/>
    <mergeCell ref="H60:H63"/>
    <mergeCell ref="G103:G106"/>
    <mergeCell ref="H103:H106"/>
    <mergeCell ref="H66:H69"/>
    <mergeCell ref="F97:F100"/>
    <mergeCell ref="G97:G100"/>
    <mergeCell ref="H97:H100"/>
    <mergeCell ref="H79:H82"/>
    <mergeCell ref="C142:C145"/>
    <mergeCell ref="E46:E49"/>
    <mergeCell ref="C60:C63"/>
    <mergeCell ref="C66:C69"/>
    <mergeCell ref="C72:C75"/>
    <mergeCell ref="C79:C82"/>
    <mergeCell ref="C110:C113"/>
    <mergeCell ref="C85:C88"/>
    <mergeCell ref="D60:D63"/>
    <mergeCell ref="E60:E63"/>
    <mergeCell ref="F46:F49"/>
    <mergeCell ref="G46:G49"/>
    <mergeCell ref="H46:H49"/>
    <mergeCell ref="D52:D55"/>
    <mergeCell ref="E52:E55"/>
    <mergeCell ref="F52:F55"/>
    <mergeCell ref="G52:G55"/>
    <mergeCell ref="H52:H55"/>
    <mergeCell ref="I14:I19"/>
    <mergeCell ref="I20:I25"/>
    <mergeCell ref="J32:J37"/>
    <mergeCell ref="B26:B31"/>
    <mergeCell ref="C16:C19"/>
    <mergeCell ref="C22:C25"/>
    <mergeCell ref="C28:C31"/>
    <mergeCell ref="C34:C37"/>
    <mergeCell ref="A7:J7"/>
    <mergeCell ref="A1:J1"/>
    <mergeCell ref="A2:J2"/>
    <mergeCell ref="A3:J3"/>
    <mergeCell ref="A4:J4"/>
    <mergeCell ref="A5:J5"/>
    <mergeCell ref="A352:A357"/>
    <mergeCell ref="A421:A426"/>
    <mergeCell ref="J421:J426"/>
    <mergeCell ref="B421:B426"/>
    <mergeCell ref="A415:A420"/>
    <mergeCell ref="B415:B420"/>
    <mergeCell ref="I415:I420"/>
    <mergeCell ref="J415:J420"/>
    <mergeCell ref="A371:A376"/>
    <mergeCell ref="A359:A364"/>
    <mergeCell ref="B613:B618"/>
    <mergeCell ref="I613:I618"/>
    <mergeCell ref="D609:D612"/>
    <mergeCell ref="E609:E612"/>
    <mergeCell ref="F609:F612"/>
    <mergeCell ref="G609:G612"/>
    <mergeCell ref="J625:J630"/>
    <mergeCell ref="A601:A606"/>
    <mergeCell ref="B601:B606"/>
    <mergeCell ref="A631:A636"/>
    <mergeCell ref="B631:B636"/>
    <mergeCell ref="I631:I636"/>
    <mergeCell ref="A607:A612"/>
    <mergeCell ref="B607:B612"/>
    <mergeCell ref="I607:I612"/>
    <mergeCell ref="A613:A618"/>
    <mergeCell ref="A703:A708"/>
    <mergeCell ref="J607:J612"/>
    <mergeCell ref="A619:A624"/>
    <mergeCell ref="B619:B624"/>
    <mergeCell ref="I619:I624"/>
    <mergeCell ref="J619:J624"/>
    <mergeCell ref="J631:J636"/>
    <mergeCell ref="A625:A630"/>
    <mergeCell ref="B625:B630"/>
    <mergeCell ref="I625:I630"/>
    <mergeCell ref="A709:A714"/>
    <mergeCell ref="B709:B714"/>
    <mergeCell ref="I709:I714"/>
    <mergeCell ref="J709:J714"/>
    <mergeCell ref="I601:I606"/>
    <mergeCell ref="J601:J606"/>
    <mergeCell ref="J595:J600"/>
    <mergeCell ref="A589:A594"/>
    <mergeCell ref="B589:B594"/>
    <mergeCell ref="I589:I594"/>
    <mergeCell ref="J589:J594"/>
    <mergeCell ref="A595:A600"/>
    <mergeCell ref="B595:B600"/>
    <mergeCell ref="I595:I600"/>
    <mergeCell ref="I583:I588"/>
    <mergeCell ref="J583:J588"/>
    <mergeCell ref="A577:A582"/>
    <mergeCell ref="B577:B582"/>
    <mergeCell ref="I577:I582"/>
    <mergeCell ref="J577:J582"/>
    <mergeCell ref="C579:C582"/>
    <mergeCell ref="C585:C588"/>
    <mergeCell ref="C567:C570"/>
    <mergeCell ref="C573:C576"/>
    <mergeCell ref="A583:A588"/>
    <mergeCell ref="B583:B588"/>
    <mergeCell ref="J553:J558"/>
    <mergeCell ref="C555:C558"/>
    <mergeCell ref="A571:A576"/>
    <mergeCell ref="B571:B576"/>
    <mergeCell ref="I571:I576"/>
    <mergeCell ref="J571:J576"/>
    <mergeCell ref="A565:A570"/>
    <mergeCell ref="B565:B570"/>
    <mergeCell ref="I565:I570"/>
    <mergeCell ref="J565:J570"/>
    <mergeCell ref="A559:A564"/>
    <mergeCell ref="B559:B564"/>
    <mergeCell ref="I559:I564"/>
    <mergeCell ref="J559:J564"/>
    <mergeCell ref="A540:A545"/>
    <mergeCell ref="B540:B545"/>
    <mergeCell ref="I540:I545"/>
    <mergeCell ref="J540:J545"/>
    <mergeCell ref="C542:C545"/>
    <mergeCell ref="A546:A551"/>
    <mergeCell ref="B546:B551"/>
    <mergeCell ref="I546:I551"/>
    <mergeCell ref="J546:J551"/>
    <mergeCell ref="C548:C551"/>
    <mergeCell ref="C481:C484"/>
    <mergeCell ref="I467:I472"/>
    <mergeCell ref="J534:J539"/>
    <mergeCell ref="A528:A533"/>
    <mergeCell ref="B528:B533"/>
    <mergeCell ref="I528:I533"/>
    <mergeCell ref="J528:J533"/>
    <mergeCell ref="C536:C539"/>
    <mergeCell ref="D536:D539"/>
    <mergeCell ref="E536:E539"/>
    <mergeCell ref="I534:I539"/>
    <mergeCell ref="G475:G478"/>
    <mergeCell ref="H475:H478"/>
    <mergeCell ref="H481:H484"/>
    <mergeCell ref="B534:B539"/>
    <mergeCell ref="A467:A472"/>
    <mergeCell ref="B467:B472"/>
    <mergeCell ref="A491:A496"/>
    <mergeCell ref="A534:A539"/>
    <mergeCell ref="A459:A464"/>
    <mergeCell ref="B459:B464"/>
    <mergeCell ref="A441:A446"/>
    <mergeCell ref="B441:B446"/>
    <mergeCell ref="B453:B458"/>
    <mergeCell ref="I427:I432"/>
    <mergeCell ref="J427:J432"/>
    <mergeCell ref="I434:I446"/>
    <mergeCell ref="A434:A439"/>
    <mergeCell ref="B434:B439"/>
    <mergeCell ref="B440:H440"/>
    <mergeCell ref="C436:C439"/>
    <mergeCell ref="D429:D432"/>
    <mergeCell ref="J434:J446"/>
    <mergeCell ref="D373:D376"/>
    <mergeCell ref="C379:C382"/>
    <mergeCell ref="A427:A432"/>
    <mergeCell ref="B427:B432"/>
    <mergeCell ref="A383:A388"/>
    <mergeCell ref="B383:B388"/>
    <mergeCell ref="J365:J370"/>
    <mergeCell ref="A365:A370"/>
    <mergeCell ref="A377:A382"/>
    <mergeCell ref="G385:G388"/>
    <mergeCell ref="H385:H388"/>
    <mergeCell ref="J371:J376"/>
    <mergeCell ref="B377:B382"/>
    <mergeCell ref="I377:I382"/>
    <mergeCell ref="A308:A313"/>
    <mergeCell ref="B308:B313"/>
    <mergeCell ref="I308:I313"/>
    <mergeCell ref="A321:A326"/>
    <mergeCell ref="B321:B326"/>
    <mergeCell ref="I321:I326"/>
    <mergeCell ref="B315:B320"/>
    <mergeCell ref="I315:I320"/>
    <mergeCell ref="A315:A320"/>
    <mergeCell ref="J302:J307"/>
    <mergeCell ref="A302:A307"/>
    <mergeCell ref="B302:B307"/>
    <mergeCell ref="C304:C307"/>
    <mergeCell ref="H304:H307"/>
    <mergeCell ref="B294:B299"/>
    <mergeCell ref="I294:I299"/>
    <mergeCell ref="J294:J299"/>
    <mergeCell ref="A301:J301"/>
    <mergeCell ref="A276:A281"/>
    <mergeCell ref="B114:I114"/>
    <mergeCell ref="J108:J114"/>
    <mergeCell ref="A258:A263"/>
    <mergeCell ref="A221:A226"/>
    <mergeCell ref="A127:A139"/>
    <mergeCell ref="C117:C120"/>
    <mergeCell ref="C123:C126"/>
    <mergeCell ref="C129:C132"/>
    <mergeCell ref="C148:C151"/>
    <mergeCell ref="J252:J257"/>
    <mergeCell ref="I252:I257"/>
    <mergeCell ref="A251:J251"/>
    <mergeCell ref="C241:C244"/>
    <mergeCell ref="D241:D244"/>
    <mergeCell ref="C254:C257"/>
    <mergeCell ref="D254:D257"/>
    <mergeCell ref="E254:E257"/>
    <mergeCell ref="F254:F257"/>
    <mergeCell ref="G254:G257"/>
    <mergeCell ref="B239:B244"/>
    <mergeCell ref="I239:I244"/>
    <mergeCell ref="J239:J244"/>
    <mergeCell ref="A245:A250"/>
    <mergeCell ref="C247:C250"/>
    <mergeCell ref="D247:D250"/>
    <mergeCell ref="E247:E250"/>
    <mergeCell ref="F247:F250"/>
    <mergeCell ref="G247:G250"/>
    <mergeCell ref="H247:H250"/>
    <mergeCell ref="B245:B250"/>
    <mergeCell ref="J245:J250"/>
    <mergeCell ref="B252:B257"/>
    <mergeCell ref="A190:J190"/>
    <mergeCell ref="A233:A238"/>
    <mergeCell ref="B233:B238"/>
    <mergeCell ref="I233:I238"/>
    <mergeCell ref="J233:J238"/>
    <mergeCell ref="A252:A257"/>
    <mergeCell ref="A239:A244"/>
    <mergeCell ref="B121:B126"/>
    <mergeCell ref="A89:A94"/>
    <mergeCell ref="B89:B94"/>
    <mergeCell ref="I89:I94"/>
    <mergeCell ref="A101:A106"/>
    <mergeCell ref="B101:B106"/>
    <mergeCell ref="D97:D100"/>
    <mergeCell ref="E97:E100"/>
    <mergeCell ref="D91:D94"/>
    <mergeCell ref="F103:F106"/>
    <mergeCell ref="D40:D43"/>
    <mergeCell ref="J115:J120"/>
    <mergeCell ref="B127:B132"/>
    <mergeCell ref="J127:J132"/>
    <mergeCell ref="J50:J55"/>
    <mergeCell ref="J38:J43"/>
    <mergeCell ref="C40:C43"/>
    <mergeCell ref="C46:C49"/>
    <mergeCell ref="D46:D49"/>
    <mergeCell ref="B115:B120"/>
    <mergeCell ref="A76:A82"/>
    <mergeCell ref="B77:B82"/>
    <mergeCell ref="J703:J708"/>
    <mergeCell ref="A56:J56"/>
    <mergeCell ref="B703:B708"/>
    <mergeCell ref="I703:I708"/>
    <mergeCell ref="J64:J69"/>
    <mergeCell ref="A115:A120"/>
    <mergeCell ref="I115:I120"/>
    <mergeCell ref="A121:A126"/>
    <mergeCell ref="A58:A63"/>
    <mergeCell ref="B58:B63"/>
    <mergeCell ref="A64:A69"/>
    <mergeCell ref="B64:B69"/>
    <mergeCell ref="A8:J8"/>
    <mergeCell ref="J11:J12"/>
    <mergeCell ref="A11:A12"/>
    <mergeCell ref="D11:D12"/>
    <mergeCell ref="E11:H11"/>
    <mergeCell ref="I11:I12"/>
    <mergeCell ref="I64:I69"/>
    <mergeCell ref="B11:B12"/>
    <mergeCell ref="C11:C12"/>
    <mergeCell ref="A13:J13"/>
    <mergeCell ref="I32:I37"/>
    <mergeCell ref="I38:I43"/>
    <mergeCell ref="J26:J31"/>
    <mergeCell ref="J14:J19"/>
    <mergeCell ref="J20:J25"/>
    <mergeCell ref="A14:A19"/>
    <mergeCell ref="J58:J63"/>
    <mergeCell ref="I58:I63"/>
    <mergeCell ref="I26:I31"/>
    <mergeCell ref="B32:B37"/>
    <mergeCell ref="B38:B43"/>
    <mergeCell ref="I50:I55"/>
    <mergeCell ref="I44:I49"/>
    <mergeCell ref="J44:J49"/>
    <mergeCell ref="B50:B55"/>
    <mergeCell ref="B44:B49"/>
    <mergeCell ref="B14:B19"/>
    <mergeCell ref="A32:A37"/>
    <mergeCell ref="A26:A31"/>
    <mergeCell ref="A57:J57"/>
    <mergeCell ref="A38:A43"/>
    <mergeCell ref="A20:A25"/>
    <mergeCell ref="B20:B25"/>
    <mergeCell ref="A50:A55"/>
    <mergeCell ref="A44:A49"/>
    <mergeCell ref="C52:C55"/>
    <mergeCell ref="J89:J94"/>
    <mergeCell ref="A70:A75"/>
    <mergeCell ref="B70:B75"/>
    <mergeCell ref="I70:I75"/>
    <mergeCell ref="J70:J75"/>
    <mergeCell ref="B76:H76"/>
    <mergeCell ref="I76:I82"/>
    <mergeCell ref="A83:A88"/>
    <mergeCell ref="C91:C94"/>
    <mergeCell ref="D72:D75"/>
    <mergeCell ref="I101:I106"/>
    <mergeCell ref="J101:J106"/>
    <mergeCell ref="A95:A100"/>
    <mergeCell ref="B95:B100"/>
    <mergeCell ref="I95:I100"/>
    <mergeCell ref="J95:J100"/>
    <mergeCell ref="C97:C100"/>
    <mergeCell ref="C103:C106"/>
    <mergeCell ref="D103:D106"/>
    <mergeCell ref="E103:E106"/>
    <mergeCell ref="A108:A113"/>
    <mergeCell ref="B108:B113"/>
    <mergeCell ref="I108:I113"/>
    <mergeCell ref="A159:A164"/>
    <mergeCell ref="B159:B164"/>
    <mergeCell ref="I159:I164"/>
    <mergeCell ref="A140:A145"/>
    <mergeCell ref="B153:B158"/>
    <mergeCell ref="I153:I158"/>
    <mergeCell ref="I146:I151"/>
    <mergeCell ref="J140:J145"/>
    <mergeCell ref="I121:I126"/>
    <mergeCell ref="J159:J164"/>
    <mergeCell ref="J165:J170"/>
    <mergeCell ref="J153:J158"/>
    <mergeCell ref="A152:J152"/>
    <mergeCell ref="A153:A158"/>
    <mergeCell ref="A165:A170"/>
    <mergeCell ref="I127:I139"/>
    <mergeCell ref="I140:I145"/>
    <mergeCell ref="A227:A232"/>
    <mergeCell ref="J227:J232"/>
    <mergeCell ref="I221:I226"/>
    <mergeCell ref="J209:J214"/>
    <mergeCell ref="C211:C214"/>
    <mergeCell ref="F219:F220"/>
    <mergeCell ref="G219:G220"/>
    <mergeCell ref="H219:H220"/>
    <mergeCell ref="G223:G226"/>
    <mergeCell ref="B227:B232"/>
    <mergeCell ref="I227:I232"/>
    <mergeCell ref="J191:J196"/>
    <mergeCell ref="J197:J202"/>
    <mergeCell ref="C205:C208"/>
    <mergeCell ref="G205:G208"/>
    <mergeCell ref="H205:H208"/>
    <mergeCell ref="D193:D196"/>
    <mergeCell ref="E193:E196"/>
    <mergeCell ref="F193:F196"/>
    <mergeCell ref="A264:A269"/>
    <mergeCell ref="B264:B269"/>
    <mergeCell ref="I264:I269"/>
    <mergeCell ref="C272:C275"/>
    <mergeCell ref="D272:D275"/>
    <mergeCell ref="E272:E275"/>
    <mergeCell ref="F272:F275"/>
    <mergeCell ref="G272:G275"/>
    <mergeCell ref="H272:H275"/>
    <mergeCell ref="A270:A275"/>
    <mergeCell ref="B270:B275"/>
    <mergeCell ref="I270:I275"/>
    <mergeCell ref="J270:J275"/>
    <mergeCell ref="I258:I263"/>
    <mergeCell ref="J258:J263"/>
    <mergeCell ref="B276:B281"/>
    <mergeCell ref="I276:I281"/>
    <mergeCell ref="J276:J281"/>
    <mergeCell ref="B258:B263"/>
    <mergeCell ref="J264:J269"/>
    <mergeCell ref="C260:C263"/>
    <mergeCell ref="D260:D263"/>
    <mergeCell ref="E260:E263"/>
    <mergeCell ref="I421:I426"/>
    <mergeCell ref="I409:I414"/>
    <mergeCell ref="I327:I332"/>
    <mergeCell ref="J327:J332"/>
    <mergeCell ref="I365:I370"/>
    <mergeCell ref="I371:I376"/>
    <mergeCell ref="J359:J364"/>
    <mergeCell ref="F304:F307"/>
    <mergeCell ref="G304:G307"/>
    <mergeCell ref="I402:I408"/>
    <mergeCell ref="B408:H408"/>
    <mergeCell ref="B333:B338"/>
    <mergeCell ref="I302:I307"/>
    <mergeCell ref="B359:B364"/>
    <mergeCell ref="B365:B370"/>
    <mergeCell ref="B371:B376"/>
    <mergeCell ref="D367:D370"/>
    <mergeCell ref="J308:J313"/>
    <mergeCell ref="J321:J326"/>
    <mergeCell ref="C310:C313"/>
    <mergeCell ref="C317:C320"/>
    <mergeCell ref="J315:J320"/>
    <mergeCell ref="J282:J287"/>
    <mergeCell ref="A300:J300"/>
    <mergeCell ref="B282:B287"/>
    <mergeCell ref="I282:I287"/>
    <mergeCell ref="J288:J293"/>
    <mergeCell ref="A282:A287"/>
    <mergeCell ref="A288:A293"/>
    <mergeCell ref="B288:B293"/>
    <mergeCell ref="I288:I293"/>
    <mergeCell ref="A294:A299"/>
    <mergeCell ref="A327:A332"/>
    <mergeCell ref="B327:B332"/>
    <mergeCell ref="A340:A345"/>
    <mergeCell ref="B340:B345"/>
    <mergeCell ref="A333:A338"/>
    <mergeCell ref="C342:C345"/>
    <mergeCell ref="C348:C351"/>
    <mergeCell ref="F342:F345"/>
    <mergeCell ref="G342:G345"/>
    <mergeCell ref="E342:E345"/>
    <mergeCell ref="C373:C376"/>
    <mergeCell ref="J377:J382"/>
    <mergeCell ref="A346:A351"/>
    <mergeCell ref="B346:B351"/>
    <mergeCell ref="I346:I351"/>
    <mergeCell ref="J346:J351"/>
    <mergeCell ref="E367:E370"/>
    <mergeCell ref="F367:F370"/>
    <mergeCell ref="G367:G370"/>
    <mergeCell ref="H367:H370"/>
    <mergeCell ref="B352:B357"/>
    <mergeCell ref="C354:C357"/>
    <mergeCell ref="C361:C364"/>
    <mergeCell ref="C367:C370"/>
    <mergeCell ref="A390:A395"/>
    <mergeCell ref="B390:B395"/>
    <mergeCell ref="I390:I395"/>
    <mergeCell ref="J390:J395"/>
    <mergeCell ref="I453:I458"/>
    <mergeCell ref="J453:J458"/>
    <mergeCell ref="A447:A452"/>
    <mergeCell ref="B447:B452"/>
    <mergeCell ref="I447:I452"/>
    <mergeCell ref="J447:J452"/>
    <mergeCell ref="A396:A401"/>
    <mergeCell ref="B396:B401"/>
    <mergeCell ref="I396:I401"/>
    <mergeCell ref="J396:J401"/>
    <mergeCell ref="I459:I464"/>
    <mergeCell ref="J459:J464"/>
    <mergeCell ref="A433:J433"/>
    <mergeCell ref="A402:A407"/>
    <mergeCell ref="B402:B407"/>
    <mergeCell ref="J402:J407"/>
    <mergeCell ref="A409:A414"/>
    <mergeCell ref="B409:B414"/>
    <mergeCell ref="J409:J414"/>
    <mergeCell ref="A453:A458"/>
    <mergeCell ref="J467:J472"/>
    <mergeCell ref="A465:J465"/>
    <mergeCell ref="A479:A484"/>
    <mergeCell ref="B479:B484"/>
    <mergeCell ref="I479:I484"/>
    <mergeCell ref="J479:J484"/>
    <mergeCell ref="A466:J466"/>
    <mergeCell ref="A473:A478"/>
    <mergeCell ref="B473:B478"/>
    <mergeCell ref="I473:I478"/>
    <mergeCell ref="J473:J478"/>
    <mergeCell ref="A485:A490"/>
    <mergeCell ref="B485:B490"/>
    <mergeCell ref="I485:I490"/>
    <mergeCell ref="J485:J490"/>
    <mergeCell ref="D481:D484"/>
    <mergeCell ref="E481:E484"/>
    <mergeCell ref="F481:F484"/>
    <mergeCell ref="G481:G484"/>
    <mergeCell ref="C475:C478"/>
    <mergeCell ref="A498:A503"/>
    <mergeCell ref="B498:B503"/>
    <mergeCell ref="I498:I503"/>
    <mergeCell ref="J498:J503"/>
    <mergeCell ref="B491:B496"/>
    <mergeCell ref="I491:I496"/>
    <mergeCell ref="J491:J496"/>
    <mergeCell ref="A497:J497"/>
    <mergeCell ref="D493:D496"/>
    <mergeCell ref="F493:F496"/>
    <mergeCell ref="J504:J509"/>
    <mergeCell ref="A510:A515"/>
    <mergeCell ref="B510:B515"/>
    <mergeCell ref="I510:I515"/>
    <mergeCell ref="J510:J515"/>
    <mergeCell ref="D512:D515"/>
    <mergeCell ref="E512:E515"/>
    <mergeCell ref="A522:A527"/>
    <mergeCell ref="B522:B527"/>
    <mergeCell ref="I522:I527"/>
    <mergeCell ref="J522:J527"/>
    <mergeCell ref="D524:D527"/>
    <mergeCell ref="E524:E527"/>
    <mergeCell ref="F524:F527"/>
    <mergeCell ref="J203:J208"/>
    <mergeCell ref="J221:J226"/>
    <mergeCell ref="I209:I214"/>
    <mergeCell ref="A516:A521"/>
    <mergeCell ref="B516:B521"/>
    <mergeCell ref="I516:I521"/>
    <mergeCell ref="J516:J521"/>
    <mergeCell ref="A504:A509"/>
    <mergeCell ref="B504:B509"/>
    <mergeCell ref="I504:I509"/>
    <mergeCell ref="A184:A189"/>
    <mergeCell ref="B184:B189"/>
    <mergeCell ref="I184:I189"/>
    <mergeCell ref="B203:B208"/>
    <mergeCell ref="I203:I208"/>
    <mergeCell ref="D186:D189"/>
    <mergeCell ref="E186:E189"/>
    <mergeCell ref="F186:F189"/>
    <mergeCell ref="G186:G189"/>
    <mergeCell ref="H186:H189"/>
    <mergeCell ref="A643:A648"/>
    <mergeCell ref="B643:B648"/>
    <mergeCell ref="I643:I648"/>
    <mergeCell ref="J643:J648"/>
    <mergeCell ref="D645:D648"/>
    <mergeCell ref="E645:E648"/>
    <mergeCell ref="A637:A642"/>
    <mergeCell ref="B637:B642"/>
    <mergeCell ref="I637:I642"/>
    <mergeCell ref="J637:J642"/>
    <mergeCell ref="A655:A660"/>
    <mergeCell ref="B655:B660"/>
    <mergeCell ref="I655:I660"/>
    <mergeCell ref="J655:J660"/>
    <mergeCell ref="D657:D660"/>
    <mergeCell ref="E657:E660"/>
    <mergeCell ref="A649:A654"/>
    <mergeCell ref="B649:B654"/>
    <mergeCell ref="I649:I654"/>
    <mergeCell ref="J649:J654"/>
    <mergeCell ref="A673:A678"/>
    <mergeCell ref="B673:B678"/>
    <mergeCell ref="C675:C678"/>
    <mergeCell ref="A661:A666"/>
    <mergeCell ref="B661:B666"/>
    <mergeCell ref="A667:A672"/>
    <mergeCell ref="B667:B672"/>
    <mergeCell ref="C669:C672"/>
    <mergeCell ref="C663:C666"/>
    <mergeCell ref="B83:B88"/>
    <mergeCell ref="J121:J126"/>
    <mergeCell ref="B140:B145"/>
    <mergeCell ref="J685:J690"/>
    <mergeCell ref="B685:B690"/>
    <mergeCell ref="J673:J678"/>
    <mergeCell ref="B679:B684"/>
    <mergeCell ref="J679:J684"/>
    <mergeCell ref="I673:I678"/>
    <mergeCell ref="I679:I684"/>
    <mergeCell ref="J697:J702"/>
    <mergeCell ref="J76:J82"/>
    <mergeCell ref="I83:I88"/>
    <mergeCell ref="J83:J88"/>
    <mergeCell ref="J691:J696"/>
    <mergeCell ref="I661:I666"/>
    <mergeCell ref="J661:J666"/>
    <mergeCell ref="I667:I672"/>
    <mergeCell ref="J667:J672"/>
    <mergeCell ref="J613:J618"/>
    <mergeCell ref="I165:I170"/>
    <mergeCell ref="A697:A702"/>
    <mergeCell ref="B697:B702"/>
    <mergeCell ref="I697:I702"/>
    <mergeCell ref="B691:B696"/>
    <mergeCell ref="I685:I690"/>
    <mergeCell ref="I691:I696"/>
    <mergeCell ref="A685:A690"/>
    <mergeCell ref="A691:A696"/>
    <mergeCell ref="A679:A684"/>
    <mergeCell ref="A209:A214"/>
    <mergeCell ref="A177:A182"/>
    <mergeCell ref="B165:B170"/>
    <mergeCell ref="J146:J151"/>
    <mergeCell ref="J171:J176"/>
    <mergeCell ref="B183:I183"/>
    <mergeCell ref="B146:B151"/>
    <mergeCell ref="A171:A176"/>
    <mergeCell ref="B171:B176"/>
    <mergeCell ref="A146:A151"/>
    <mergeCell ref="C199:C202"/>
    <mergeCell ref="I177:I182"/>
    <mergeCell ref="B177:B182"/>
    <mergeCell ref="I245:I250"/>
    <mergeCell ref="A215:J215"/>
    <mergeCell ref="A197:A202"/>
    <mergeCell ref="A191:A196"/>
    <mergeCell ref="B221:B226"/>
    <mergeCell ref="B209:B214"/>
    <mergeCell ref="A203:A208"/>
    <mergeCell ref="J134:J136"/>
    <mergeCell ref="J137:J139"/>
    <mergeCell ref="J216:J218"/>
    <mergeCell ref="A219:A220"/>
    <mergeCell ref="B219:B220"/>
    <mergeCell ref="C219:C220"/>
    <mergeCell ref="D219:D220"/>
    <mergeCell ref="E219:E220"/>
    <mergeCell ref="I171:I176"/>
    <mergeCell ref="B191:B196"/>
    <mergeCell ref="A216:A218"/>
    <mergeCell ref="B216:B218"/>
    <mergeCell ref="I216:I218"/>
    <mergeCell ref="B134:B136"/>
    <mergeCell ref="B137:B139"/>
    <mergeCell ref="I191:I196"/>
    <mergeCell ref="B197:B202"/>
    <mergeCell ref="I197:I202"/>
    <mergeCell ref="C186:C189"/>
    <mergeCell ref="C193:C196"/>
    <mergeCell ref="C335:C338"/>
    <mergeCell ref="H335:H338"/>
    <mergeCell ref="I219:I220"/>
    <mergeCell ref="J219:J220"/>
    <mergeCell ref="I333:I345"/>
    <mergeCell ref="J340:J345"/>
    <mergeCell ref="J333:J338"/>
    <mergeCell ref="F335:F338"/>
    <mergeCell ref="G335:G338"/>
    <mergeCell ref="F329:F332"/>
    <mergeCell ref="G329:G332"/>
    <mergeCell ref="H329:H332"/>
    <mergeCell ref="C323:C326"/>
    <mergeCell ref="C329:C332"/>
    <mergeCell ref="C443:C446"/>
    <mergeCell ref="C449:C452"/>
    <mergeCell ref="C455:C458"/>
    <mergeCell ref="C461:C464"/>
    <mergeCell ref="D335:D338"/>
    <mergeCell ref="E335:E338"/>
    <mergeCell ref="C423:C426"/>
    <mergeCell ref="C429:C432"/>
    <mergeCell ref="C385:C388"/>
    <mergeCell ref="C392:C395"/>
    <mergeCell ref="C398:C401"/>
    <mergeCell ref="C404:C407"/>
    <mergeCell ref="C411:C414"/>
    <mergeCell ref="C417:C420"/>
    <mergeCell ref="D304:D307"/>
    <mergeCell ref="E304:E307"/>
    <mergeCell ref="D329:D332"/>
    <mergeCell ref="E329:E332"/>
    <mergeCell ref="D354:D357"/>
    <mergeCell ref="E354:E357"/>
    <mergeCell ref="F354:F357"/>
    <mergeCell ref="H342:H345"/>
    <mergeCell ref="D348:D351"/>
    <mergeCell ref="E348:E351"/>
    <mergeCell ref="F348:F351"/>
    <mergeCell ref="G348:G351"/>
    <mergeCell ref="H348:H351"/>
    <mergeCell ref="D342:D345"/>
    <mergeCell ref="D361:D364"/>
    <mergeCell ref="E361:E364"/>
    <mergeCell ref="F361:F364"/>
    <mergeCell ref="G361:G364"/>
    <mergeCell ref="I383:I389"/>
    <mergeCell ref="J383:J389"/>
    <mergeCell ref="G354:G357"/>
    <mergeCell ref="H354:H357"/>
    <mergeCell ref="H361:H364"/>
    <mergeCell ref="E373:E376"/>
    <mergeCell ref="F373:F376"/>
    <mergeCell ref="G373:G376"/>
    <mergeCell ref="H373:H376"/>
    <mergeCell ref="G379:G382"/>
    <mergeCell ref="H379:H382"/>
    <mergeCell ref="E385:E388"/>
    <mergeCell ref="F385:F388"/>
    <mergeCell ref="D385:D388"/>
    <mergeCell ref="D379:D382"/>
    <mergeCell ref="E379:E382"/>
    <mergeCell ref="F379:F382"/>
    <mergeCell ref="D392:D395"/>
    <mergeCell ref="D398:D401"/>
    <mergeCell ref="E398:E401"/>
    <mergeCell ref="F398:F401"/>
    <mergeCell ref="G411:G414"/>
    <mergeCell ref="H411:H414"/>
    <mergeCell ref="H392:H395"/>
    <mergeCell ref="E392:E395"/>
    <mergeCell ref="F392:F395"/>
    <mergeCell ref="G392:G395"/>
    <mergeCell ref="G398:G401"/>
    <mergeCell ref="H398:H401"/>
    <mergeCell ref="G429:G432"/>
    <mergeCell ref="H429:H432"/>
    <mergeCell ref="D404:D407"/>
    <mergeCell ref="E404:E407"/>
    <mergeCell ref="F404:F407"/>
    <mergeCell ref="G404:G407"/>
    <mergeCell ref="H404:H407"/>
    <mergeCell ref="D411:D414"/>
    <mergeCell ref="E411:E414"/>
    <mergeCell ref="F411:F414"/>
    <mergeCell ref="F443:F446"/>
    <mergeCell ref="G443:G446"/>
    <mergeCell ref="H443:H446"/>
    <mergeCell ref="D417:D420"/>
    <mergeCell ref="E417:E420"/>
    <mergeCell ref="F417:F420"/>
    <mergeCell ref="G417:G420"/>
    <mergeCell ref="H417:H420"/>
    <mergeCell ref="E429:E432"/>
    <mergeCell ref="F429:F432"/>
    <mergeCell ref="F455:F458"/>
    <mergeCell ref="G455:G458"/>
    <mergeCell ref="H455:H458"/>
    <mergeCell ref="D436:D439"/>
    <mergeCell ref="E436:E439"/>
    <mergeCell ref="F436:F439"/>
    <mergeCell ref="G436:G439"/>
    <mergeCell ref="H436:H439"/>
    <mergeCell ref="D443:D446"/>
    <mergeCell ref="E443:E446"/>
    <mergeCell ref="G461:G464"/>
    <mergeCell ref="C469:C472"/>
    <mergeCell ref="H461:H464"/>
    <mergeCell ref="D449:D452"/>
    <mergeCell ref="E449:E452"/>
    <mergeCell ref="F449:F452"/>
    <mergeCell ref="G449:G452"/>
    <mergeCell ref="H449:H452"/>
    <mergeCell ref="D455:D458"/>
    <mergeCell ref="E455:E458"/>
    <mergeCell ref="C561:C564"/>
    <mergeCell ref="C493:C496"/>
    <mergeCell ref="I352:I358"/>
    <mergeCell ref="I359:I364"/>
    <mergeCell ref="C518:C521"/>
    <mergeCell ref="C524:C527"/>
    <mergeCell ref="C530:C533"/>
    <mergeCell ref="D461:D464"/>
    <mergeCell ref="E461:E464"/>
    <mergeCell ref="F461:F464"/>
    <mergeCell ref="C487:C490"/>
    <mergeCell ref="C500:C503"/>
    <mergeCell ref="C506:C509"/>
    <mergeCell ref="C512:C515"/>
    <mergeCell ref="C651:C654"/>
    <mergeCell ref="C657:C660"/>
    <mergeCell ref="C591:C594"/>
    <mergeCell ref="C597:C600"/>
    <mergeCell ref="C603:C606"/>
    <mergeCell ref="C609:C612"/>
    <mergeCell ref="C615:C618"/>
    <mergeCell ref="C621:C624"/>
    <mergeCell ref="C627:C630"/>
    <mergeCell ref="C633:C636"/>
    <mergeCell ref="C639:C642"/>
    <mergeCell ref="C645:C648"/>
    <mergeCell ref="H506:H509"/>
    <mergeCell ref="D500:D503"/>
    <mergeCell ref="D487:D490"/>
    <mergeCell ref="E487:E490"/>
    <mergeCell ref="F487:F490"/>
    <mergeCell ref="G487:G490"/>
    <mergeCell ref="H487:H490"/>
    <mergeCell ref="E493:E496"/>
    <mergeCell ref="G493:G496"/>
    <mergeCell ref="H493:H496"/>
    <mergeCell ref="D506:D509"/>
    <mergeCell ref="E506:E509"/>
    <mergeCell ref="F506:F509"/>
    <mergeCell ref="G506:G509"/>
    <mergeCell ref="H500:H503"/>
    <mergeCell ref="E500:E503"/>
    <mergeCell ref="F500:F503"/>
    <mergeCell ref="G500:G503"/>
    <mergeCell ref="F512:F515"/>
    <mergeCell ref="G512:G515"/>
    <mergeCell ref="H512:H515"/>
    <mergeCell ref="D518:D521"/>
    <mergeCell ref="E518:E521"/>
    <mergeCell ref="F518:F521"/>
    <mergeCell ref="G518:G521"/>
    <mergeCell ref="H518:H521"/>
    <mergeCell ref="G524:G527"/>
    <mergeCell ref="H524:H527"/>
    <mergeCell ref="D530:D533"/>
    <mergeCell ref="E530:E533"/>
    <mergeCell ref="F530:F533"/>
    <mergeCell ref="G530:G533"/>
    <mergeCell ref="H530:H533"/>
    <mergeCell ref="G536:G539"/>
    <mergeCell ref="H536:H539"/>
    <mergeCell ref="D542:D545"/>
    <mergeCell ref="E542:E545"/>
    <mergeCell ref="F542:F545"/>
    <mergeCell ref="G542:G545"/>
    <mergeCell ref="H542:H545"/>
    <mergeCell ref="F536:F539"/>
    <mergeCell ref="H548:H551"/>
    <mergeCell ref="D555:D558"/>
    <mergeCell ref="E555:E558"/>
    <mergeCell ref="F555:F558"/>
    <mergeCell ref="G555:G558"/>
    <mergeCell ref="H555:H558"/>
    <mergeCell ref="A552:J552"/>
    <mergeCell ref="A553:A558"/>
    <mergeCell ref="B553:B558"/>
    <mergeCell ref="I553:I558"/>
    <mergeCell ref="D548:D551"/>
    <mergeCell ref="E548:E551"/>
    <mergeCell ref="F548:F551"/>
    <mergeCell ref="G548:G551"/>
    <mergeCell ref="H561:H564"/>
    <mergeCell ref="D567:D570"/>
    <mergeCell ref="E567:E570"/>
    <mergeCell ref="F567:F570"/>
    <mergeCell ref="G567:G570"/>
    <mergeCell ref="H567:H570"/>
    <mergeCell ref="D561:D564"/>
    <mergeCell ref="E561:E564"/>
    <mergeCell ref="F561:F564"/>
    <mergeCell ref="G561:G564"/>
    <mergeCell ref="H573:H576"/>
    <mergeCell ref="D579:D582"/>
    <mergeCell ref="E579:E582"/>
    <mergeCell ref="F579:F582"/>
    <mergeCell ref="G579:G582"/>
    <mergeCell ref="H579:H582"/>
    <mergeCell ref="D573:D576"/>
    <mergeCell ref="E573:E576"/>
    <mergeCell ref="F573:F576"/>
    <mergeCell ref="G573:G576"/>
    <mergeCell ref="H585:H588"/>
    <mergeCell ref="D591:D594"/>
    <mergeCell ref="E591:E594"/>
    <mergeCell ref="F591:F594"/>
    <mergeCell ref="G591:G594"/>
    <mergeCell ref="H591:H594"/>
    <mergeCell ref="D585:D588"/>
    <mergeCell ref="E585:E588"/>
    <mergeCell ref="F585:F588"/>
    <mergeCell ref="G585:G588"/>
    <mergeCell ref="H597:H600"/>
    <mergeCell ref="D603:D606"/>
    <mergeCell ref="E603:E606"/>
    <mergeCell ref="F603:F606"/>
    <mergeCell ref="G603:G606"/>
    <mergeCell ref="H603:H606"/>
    <mergeCell ref="D597:D600"/>
    <mergeCell ref="E597:E600"/>
    <mergeCell ref="F597:F600"/>
    <mergeCell ref="G597:G600"/>
    <mergeCell ref="H609:H612"/>
    <mergeCell ref="D615:D618"/>
    <mergeCell ref="E615:E618"/>
    <mergeCell ref="F615:F618"/>
    <mergeCell ref="G615:G618"/>
    <mergeCell ref="H615:H618"/>
    <mergeCell ref="H621:H624"/>
    <mergeCell ref="D627:D630"/>
    <mergeCell ref="E627:E630"/>
    <mergeCell ref="F627:F630"/>
    <mergeCell ref="G627:G630"/>
    <mergeCell ref="H627:H630"/>
    <mergeCell ref="D621:D624"/>
    <mergeCell ref="E621:E624"/>
    <mergeCell ref="F621:F624"/>
    <mergeCell ref="G621:G624"/>
    <mergeCell ref="H633:H636"/>
    <mergeCell ref="D639:D642"/>
    <mergeCell ref="E639:E642"/>
    <mergeCell ref="F639:F642"/>
    <mergeCell ref="G639:G642"/>
    <mergeCell ref="H639:H642"/>
    <mergeCell ref="D633:D636"/>
    <mergeCell ref="E633:E636"/>
    <mergeCell ref="F633:F636"/>
    <mergeCell ref="G633:G636"/>
    <mergeCell ref="F645:F648"/>
    <mergeCell ref="G645:G648"/>
    <mergeCell ref="H645:H648"/>
    <mergeCell ref="D651:D654"/>
    <mergeCell ref="E651:E654"/>
    <mergeCell ref="F651:F654"/>
    <mergeCell ref="G651:G654"/>
    <mergeCell ref="H651:H654"/>
    <mergeCell ref="D663:D666"/>
    <mergeCell ref="E663:E666"/>
    <mergeCell ref="F663:F666"/>
    <mergeCell ref="G663:G666"/>
    <mergeCell ref="G675:G678"/>
    <mergeCell ref="H675:H678"/>
    <mergeCell ref="F657:F660"/>
    <mergeCell ref="G657:G660"/>
    <mergeCell ref="H657:H660"/>
    <mergeCell ref="H663:H666"/>
    <mergeCell ref="G681:G684"/>
    <mergeCell ref="H681:H684"/>
    <mergeCell ref="D669:D672"/>
    <mergeCell ref="E669:E672"/>
    <mergeCell ref="F669:F672"/>
    <mergeCell ref="G669:G672"/>
    <mergeCell ref="H669:H672"/>
    <mergeCell ref="D675:D678"/>
    <mergeCell ref="E675:E678"/>
    <mergeCell ref="F675:F678"/>
    <mergeCell ref="C681:C684"/>
    <mergeCell ref="D681:D684"/>
    <mergeCell ref="E681:E684"/>
    <mergeCell ref="F681:F684"/>
    <mergeCell ref="G693:G696"/>
    <mergeCell ref="H693:H696"/>
    <mergeCell ref="C687:C690"/>
    <mergeCell ref="D687:D690"/>
    <mergeCell ref="E687:E690"/>
    <mergeCell ref="F687:F690"/>
    <mergeCell ref="G687:G690"/>
    <mergeCell ref="H687:H690"/>
    <mergeCell ref="C693:C696"/>
    <mergeCell ref="D693:D696"/>
    <mergeCell ref="E693:E696"/>
    <mergeCell ref="F693:F696"/>
    <mergeCell ref="F705:F708"/>
    <mergeCell ref="G705:G708"/>
    <mergeCell ref="H705:H708"/>
    <mergeCell ref="C699:C702"/>
    <mergeCell ref="D699:D702"/>
    <mergeCell ref="E699:E702"/>
    <mergeCell ref="F699:F702"/>
    <mergeCell ref="G699:G702"/>
    <mergeCell ref="H699:H702"/>
    <mergeCell ref="J352:J358"/>
    <mergeCell ref="C711:C714"/>
    <mergeCell ref="D711:D714"/>
    <mergeCell ref="E711:E714"/>
    <mergeCell ref="F711:F714"/>
    <mergeCell ref="G711:G714"/>
    <mergeCell ref="H711:H714"/>
    <mergeCell ref="C705:C708"/>
    <mergeCell ref="D705:D708"/>
    <mergeCell ref="E705:E708"/>
  </mergeCells>
  <printOptions horizontalCentered="1"/>
  <pageMargins left="0.3937007874015748" right="0.3937007874015748" top="1.1811023622047245" bottom="0.3937007874015748" header="0" footer="0"/>
  <pageSetup firstPageNumber="16" useFirstPageNumber="1" horizontalDpi="600" verticalDpi="600" orientation="landscape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Четвертных Е.А.</cp:lastModifiedBy>
  <cp:lastPrinted>2014-05-26T07:46:28Z</cp:lastPrinted>
  <dcterms:created xsi:type="dcterms:W3CDTF">1996-10-08T23:32:33Z</dcterms:created>
  <dcterms:modified xsi:type="dcterms:W3CDTF">2014-05-26T07:47:14Z</dcterms:modified>
  <cp:category/>
  <cp:version/>
  <cp:contentType/>
  <cp:contentStatus/>
</cp:coreProperties>
</file>